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1"/>
  </bookViews>
  <sheets>
    <sheet name="Income Stmt" sheetId="1" r:id="rId1"/>
    <sheet name="Balance Shee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Sheet'!$A$1:$F$61</definedName>
    <definedName name="_xlnm.Print_Area" localSheetId="0">'Income Stmt'!$A$1:$H$45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<sst xmlns="http://schemas.openxmlformats.org/spreadsheetml/2006/main" count="231" uniqueCount="176">
  <si>
    <t>RM'000</t>
  </si>
  <si>
    <t>Current Assets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</si>
  <si>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</si>
  <si>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</si>
  <si>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</si>
  <si>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</si>
  <si>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</si>
  <si>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</si>
  <si>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</si>
  <si>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</si>
  <si>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</si>
  <si>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</si>
  <si>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</si>
  <si>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</si>
  <si>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</si>
  <si>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</si>
  <si>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</si>
  <si>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Net current assets or current liabilities</t>
  </si>
  <si>
    <t>Share premium</t>
  </si>
  <si>
    <t>Retained profit</t>
  </si>
  <si>
    <t>Minority interests</t>
  </si>
  <si>
    <t>Long term borrowings</t>
  </si>
  <si>
    <t>Deferred taxation</t>
  </si>
  <si>
    <t>Other receivables, deposits &amp; prepayments</t>
  </si>
  <si>
    <t>Foreign exchange reserves</t>
  </si>
  <si>
    <t>Other payables &amp; accruals</t>
  </si>
  <si>
    <t>Trade payables</t>
  </si>
  <si>
    <t xml:space="preserve">Condensed Consolidated Income Statements </t>
  </si>
  <si>
    <t>(RM'000)</t>
  </si>
  <si>
    <t>Revenue</t>
  </si>
  <si>
    <t>EPS - Basic (sen)</t>
  </si>
  <si>
    <t xml:space="preserve">        - Diluted (sen)</t>
  </si>
  <si>
    <t>(The Condensed Consolidated Income Statements should be read in conjunction with the</t>
  </si>
  <si>
    <t>Condensed Consolidated Statement of Changes in Equity</t>
  </si>
  <si>
    <t>Retained</t>
  </si>
  <si>
    <t>Profits</t>
  </si>
  <si>
    <t>Total</t>
  </si>
  <si>
    <t>Condensed Consolidated Balance Sheets</t>
  </si>
  <si>
    <t xml:space="preserve">Share </t>
  </si>
  <si>
    <t xml:space="preserve">Premium </t>
  </si>
  <si>
    <t>PCCS GROUP BERHAD (COMPANY NO. 280929-K)</t>
  </si>
  <si>
    <t>explanatory notes attached to the quarterly financial statements)</t>
  </si>
  <si>
    <t>(The Condensed Consolidated Balance Sheet should be read in conjunction with the</t>
  </si>
  <si>
    <t xml:space="preserve">Foreign </t>
  </si>
  <si>
    <t>reserve</t>
  </si>
  <si>
    <t xml:space="preserve">Note </t>
  </si>
  <si>
    <t xml:space="preserve">(The Condensed Consolidated Statement of Changes in Equity should be read in conjunction with  the </t>
  </si>
  <si>
    <t xml:space="preserve"> attached to the quarterly financial statements)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</si>
  <si>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</si>
  <si>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</si>
  <si>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</si>
  <si>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</si>
  <si>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</si>
  <si>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</si>
  <si>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</si>
  <si>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</si>
  <si>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</si>
  <si>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</si>
  <si>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>At 1 April 2003</t>
  </si>
  <si>
    <t>Legal</t>
  </si>
  <si>
    <t>currency</t>
  </si>
  <si>
    <t>Reserve</t>
  </si>
  <si>
    <t>Fund</t>
  </si>
  <si>
    <t>Legal reserve fund</t>
  </si>
  <si>
    <t xml:space="preserve">3 months ended </t>
  </si>
  <si>
    <t>Issue of share capital</t>
  </si>
  <si>
    <t>Dividends</t>
  </si>
  <si>
    <t>Dividend payable</t>
  </si>
  <si>
    <t>Transfer to legel reserve fund</t>
  </si>
  <si>
    <t>N/A</t>
  </si>
  <si>
    <t>Cost of sales</t>
  </si>
  <si>
    <t>Gross profit</t>
  </si>
  <si>
    <t>Other operating income</t>
  </si>
  <si>
    <t>Profit from operations</t>
  </si>
  <si>
    <t>Income tax expenses</t>
  </si>
  <si>
    <t>Minority interest</t>
  </si>
  <si>
    <t>Profit/(Loss) before tax</t>
  </si>
  <si>
    <t>Profit/(Loss) after tax</t>
  </si>
  <si>
    <t>ended</t>
  </si>
  <si>
    <t>CASH FLOWS FROM OPERATING ACTIVITIES</t>
  </si>
  <si>
    <t>Profit before taxation</t>
  </si>
  <si>
    <t>Adjustments for :</t>
  </si>
  <si>
    <t>Depreciation</t>
  </si>
  <si>
    <t>Property, plant and equipment written off</t>
  </si>
  <si>
    <t>*</t>
  </si>
  <si>
    <t>Inventory written off</t>
  </si>
  <si>
    <t>Interest expense</t>
  </si>
  <si>
    <t>Interest income</t>
  </si>
  <si>
    <t>Operating profit before working capital changes</t>
  </si>
  <si>
    <t>**</t>
  </si>
  <si>
    <t>Interest paid</t>
  </si>
  <si>
    <t>Tax paid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</si>
  <si>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</si>
  <si>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</si>
  <si>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</si>
  <si>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</si>
  <si>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Net cash used in investing activities</t>
  </si>
  <si>
    <t>CASH FLOWS FROM FINANCING ACTIVITIES</t>
  </si>
  <si>
    <t>Dividend paid</t>
  </si>
  <si>
    <t xml:space="preserve"> EQUIVALENTS</t>
  </si>
  <si>
    <t>CASH AND CASH EQUIVALENTS AT BEGINNING</t>
  </si>
  <si>
    <t xml:space="preserve"> OF PERIOD</t>
  </si>
  <si>
    <t>CASH AND CASH EQUIVALENTS AT END OF PERIOD</t>
  </si>
  <si>
    <t>Cash and cash equivalents comprise :</t>
  </si>
  <si>
    <t>Cash and bank balances</t>
  </si>
  <si>
    <t>Bank overdrafts</t>
  </si>
  <si>
    <t>Diff</t>
  </si>
  <si>
    <t>Income/(Loss) from associates</t>
  </si>
  <si>
    <t>Administrative expenses</t>
  </si>
  <si>
    <t>Selling and marketing expenses</t>
  </si>
  <si>
    <t>Net profit/(Loss) for the period</t>
  </si>
  <si>
    <t xml:space="preserve">Goodwill </t>
  </si>
  <si>
    <t>Repayment of term loans</t>
  </si>
  <si>
    <t>Net cash generated from financing activities</t>
  </si>
  <si>
    <t>Interest Income</t>
  </si>
  <si>
    <t>Interest Expense</t>
  </si>
  <si>
    <t>Drawdown of term loans</t>
  </si>
  <si>
    <t>(The Condensed Consolidated Cash Flow Statement should be read in conjunction with the</t>
  </si>
  <si>
    <t>notes attached to the quarterly financial statements)</t>
  </si>
  <si>
    <t>31-03-2005</t>
  </si>
  <si>
    <t>Proceeds from issuance of shares by subsidiaries</t>
  </si>
  <si>
    <t>Acquisition of a subsidiary</t>
  </si>
  <si>
    <t>Drawdown of hire purchase and lease financing</t>
  </si>
  <si>
    <t>Repayment of hire purchase and lease financing</t>
  </si>
  <si>
    <t>Short term borrowings (exculding OD)</t>
  </si>
  <si>
    <t>At 31 March 2004</t>
  </si>
  <si>
    <t>Net loss for the year</t>
  </si>
  <si>
    <t>Transfer to legal reserve fund</t>
  </si>
  <si>
    <t>Realisation of foreign exchange</t>
  </si>
  <si>
    <t xml:space="preserve">reserve from disposal of </t>
  </si>
  <si>
    <t>investment in an associate</t>
  </si>
  <si>
    <t xml:space="preserve">Translation gain, representing </t>
  </si>
  <si>
    <t>net amount not recognised in</t>
  </si>
  <si>
    <t>income statement</t>
  </si>
  <si>
    <t>Impairment loss on property, plant and equipment</t>
  </si>
  <si>
    <t xml:space="preserve"> audited financial statements for the year ended 31 March 2005 and the accompanying</t>
  </si>
  <si>
    <t>audited financial statements for the year ended 31 March 2005 and the accompanying explanatory</t>
  </si>
  <si>
    <t>At 1 April 2005</t>
  </si>
  <si>
    <t>audited financial statements for the year ended 31 March 2005 and the accompanying explanatory notes</t>
  </si>
  <si>
    <t>(Gain)/Loss on disposal of property, plant and equipment</t>
  </si>
  <si>
    <t xml:space="preserve">Purchase of additional shares in subsidiary </t>
  </si>
  <si>
    <t>Deposits pledged to banks</t>
  </si>
  <si>
    <t>Cash used in operating activities</t>
  </si>
  <si>
    <t>(Increase)/decrease in inventories</t>
  </si>
  <si>
    <t>Provision for bad debt</t>
  </si>
  <si>
    <t>Net cash generated from/(used in)operating activities</t>
  </si>
  <si>
    <t>EFFECTS OF EXCHANGE RATE CHANGES</t>
  </si>
  <si>
    <t>Increase/(decrease) in payables</t>
  </si>
  <si>
    <t xml:space="preserve">NET (DECREASE)/INCREASE IN CASH AND CASH </t>
  </si>
  <si>
    <t>Reserve on consolidation</t>
  </si>
  <si>
    <t>on</t>
  </si>
  <si>
    <t>Consolidation</t>
  </si>
  <si>
    <t xml:space="preserve">12 months ended </t>
  </si>
  <si>
    <t>For the period ended 31 March 2006 (UNAUDITED)</t>
  </si>
  <si>
    <t>As at 31 March 2006 (UNAUDITED)</t>
  </si>
  <si>
    <t>12 months</t>
  </si>
  <si>
    <t>31 March 2006</t>
  </si>
  <si>
    <t>31 March 2005</t>
  </si>
  <si>
    <t>For the period ended 31 March 2006</t>
  </si>
  <si>
    <t>31 Mar 2005</t>
  </si>
  <si>
    <t>31 Mar 2006</t>
  </si>
  <si>
    <t>(Increase)/decrease in receivables</t>
  </si>
  <si>
    <t>Additional placement of deposits</t>
  </si>
  <si>
    <t>At 31 March 2006</t>
  </si>
  <si>
    <t>At 31 March 2005</t>
  </si>
  <si>
    <t>Foreign exchange difference</t>
  </si>
  <si>
    <t>arising on investment in sibsidiary</t>
  </si>
  <si>
    <t>in a subsidiary</t>
  </si>
  <si>
    <t>(Loss) on disposal of investment</t>
  </si>
  <si>
    <t>31-03-2006</t>
  </si>
  <si>
    <t>Net profit for the year</t>
  </si>
  <si>
    <t>Reserve on Consolidation</t>
  </si>
  <si>
    <t>Loss/(gain) on disposal of investment in a subsidiary</t>
  </si>
  <si>
    <t>Proceeds from disposal of investment in a subsidiary</t>
  </si>
  <si>
    <t xml:space="preserve">Net assets per share attributable to </t>
  </si>
  <si>
    <t>ordinary equity holders of the parent (RM)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</si>
</sst>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[Red]\(&quot;RM&quot;#,##0\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000_);_(* \(#,##0.0000\);_(* &quot;-&quot;??_);_(@_)"/>
    <numFmt numFmtId="168" formatCode="_(* #,##0_);_(* \(#,##0\);_(* &quot;-&quot;??_);_(@_)"/>
    <numFmt numFmtId="169" formatCode="0.00_)"/>
    <numFmt numFmtId="170" formatCode="0.000%"/>
    <numFmt numFmtId="171" formatCode="&quot;NT$&quot;#,##0;\-&quot;NT$&quot;#,##0"/>
    <numFmt numFmtId="172" formatCode="0.00%;\(0.00\)%"/>
    <numFmt numFmtId="173" formatCode="#,##0.000_);[Red]\(#,##0.000\)"/>
    <numFmt numFmtId="174" formatCode="d/m/yyyy"/>
    <numFmt numFmtId="175" formatCode="&quot;$&quot;#,##0.00"/>
    <numFmt numFmtId="176" formatCode="General_)"/>
    <numFmt numFmtId="177" formatCode="#,##0.0000_);\(#,##0.0000\)"/>
    <numFmt numFmtId="178" formatCode="_(* #,##0.0_);_(* \(#,##0.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/>
      <protection/>
    </xf>
    <xf numFmtId="0" fontId="7" fillId="0" borderId="0">
      <alignment/>
      <protection/>
    </xf>
    <xf numFmtId="0" fontId="7" fillId="0" borderId="2" applyFill="0">
      <alignment horizontal="center"/>
      <protection locked="0"/>
    </xf>
    <xf numFmtId="0" fontId="6" fillId="0" borderId="0" applyFill="0">
      <alignment horizontal="center"/>
      <protection locked="0"/>
    </xf>
    <xf numFmtId="0" fontId="6" fillId="2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0" fontId="7" fillId="3" borderId="0">
      <alignment horizontal="right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8" fillId="0" borderId="0">
      <alignment/>
      <protection locked="0"/>
    </xf>
    <xf numFmtId="173" fontId="0" fillId="0" borderId="0">
      <alignment/>
      <protection locked="0"/>
    </xf>
    <xf numFmtId="0" fontId="9" fillId="0" borderId="0" applyNumberFormat="0" applyFill="0" applyBorder="0" applyAlignment="0" applyProtection="0"/>
    <xf numFmtId="170" fontId="0" fillId="0" borderId="0">
      <alignment/>
      <protection locked="0"/>
    </xf>
    <xf numFmtId="170" fontId="0" fillId="0" borderId="0">
      <alignment/>
      <protection locked="0"/>
    </xf>
    <xf numFmtId="0" fontId="10" fillId="0" borderId="0" applyNumberFormat="0" applyFill="0" applyBorder="0" applyAlignment="0" applyProtection="0"/>
    <xf numFmtId="171" fontId="0" fillId="0" borderId="0">
      <alignment horizontal="center"/>
      <protection/>
    </xf>
    <xf numFmtId="164" fontId="0" fillId="0" borderId="0" applyFont="0" applyFill="0" applyBorder="0" applyAlignment="0" applyProtection="0"/>
    <xf numFmtId="169" fontId="11" fillId="0" borderId="0">
      <alignment/>
      <protection/>
    </xf>
    <xf numFmtId="9" fontId="0" fillId="0" borderId="0" applyFont="0" applyFill="0" applyBorder="0" applyAlignment="0" applyProtection="0"/>
    <xf numFmtId="176" fontId="12" fillId="0" borderId="0">
      <alignment/>
      <protection/>
    </xf>
    <xf numFmtId="170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0" fillId="0" borderId="5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6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6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67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ill="1" applyAlignment="1">
      <alignment/>
    </xf>
    <xf numFmtId="168" fontId="0" fillId="0" borderId="0" xfId="26" applyNumberFormat="1" applyAlignment="1">
      <alignment/>
    </xf>
    <xf numFmtId="168" fontId="0" fillId="0" borderId="0" xfId="26" applyNumberFormat="1" applyFill="1" applyAlignment="1">
      <alignment/>
    </xf>
    <xf numFmtId="168" fontId="0" fillId="0" borderId="0" xfId="26" applyNumberFormat="1" applyBorder="1" applyAlignment="1">
      <alignment/>
    </xf>
    <xf numFmtId="168" fontId="0" fillId="0" borderId="0" xfId="26" applyNumberFormat="1" applyAlignment="1">
      <alignment horizontal="center"/>
    </xf>
    <xf numFmtId="168" fontId="0" fillId="0" borderId="0" xfId="26" applyNumberFormat="1" applyBorder="1" applyAlignment="1">
      <alignment horizontal="center"/>
    </xf>
    <xf numFmtId="168" fontId="0" fillId="0" borderId="4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Alignment="1" quotePrefix="1">
      <alignment horizontal="center"/>
    </xf>
    <xf numFmtId="168" fontId="0" fillId="0" borderId="0" xfId="26" applyNumberFormat="1" applyBorder="1" applyAlignment="1" quotePrefix="1">
      <alignment horizontal="center"/>
    </xf>
    <xf numFmtId="168" fontId="0" fillId="0" borderId="4" xfId="26" applyNumberFormat="1" applyBorder="1" applyAlignment="1">
      <alignment/>
    </xf>
    <xf numFmtId="168" fontId="0" fillId="0" borderId="4" xfId="26" applyNumberFormat="1" applyBorder="1" applyAlignment="1" quotePrefix="1">
      <alignment horizontal="center"/>
    </xf>
    <xf numFmtId="168" fontId="0" fillId="0" borderId="4" xfId="26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39" fontId="0" fillId="0" borderId="5" xfId="0" applyNumberForma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41" fontId="0" fillId="0" borderId="6" xfId="0" applyNumberFormat="1" applyFont="1" applyBorder="1" applyAlignment="1">
      <alignment horizontal="center"/>
    </xf>
    <xf numFmtId="41" fontId="0" fillId="0" borderId="3" xfId="0" applyNumberFormat="1" applyFont="1" applyFill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167" fontId="0" fillId="0" borderId="0" xfId="26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168" fontId="0" fillId="0" borderId="0" xfId="26" applyNumberFormat="1" applyFont="1" applyFill="1" applyAlignment="1">
      <alignment horizontal="center" vertical="top" wrapText="1"/>
    </xf>
    <xf numFmtId="168" fontId="0" fillId="0" borderId="0" xfId="26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justify" vertical="top" wrapText="1"/>
    </xf>
    <xf numFmtId="168" fontId="0" fillId="0" borderId="4" xfId="26" applyNumberFormat="1" applyFont="1" applyFill="1" applyBorder="1" applyAlignment="1">
      <alignment horizontal="center" vertical="top" wrapText="1"/>
    </xf>
    <xf numFmtId="168" fontId="0" fillId="0" borderId="4" xfId="26" applyNumberFormat="1" applyFont="1" applyBorder="1" applyAlignment="1">
      <alignment/>
    </xf>
    <xf numFmtId="168" fontId="0" fillId="0" borderId="0" xfId="26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168" fontId="0" fillId="0" borderId="7" xfId="26" applyNumberFormat="1" applyFont="1" applyFill="1" applyBorder="1" applyAlignment="1">
      <alignment horizontal="center" vertical="top" wrapText="1"/>
    </xf>
    <xf numFmtId="168" fontId="0" fillId="0" borderId="7" xfId="26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3" fontId="0" fillId="0" borderId="0" xfId="26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41" fontId="0" fillId="0" borderId="0" xfId="0" applyNumberFormat="1" applyFont="1" applyAlignment="1">
      <alignment horizontal="right"/>
    </xf>
    <xf numFmtId="15" fontId="1" fillId="0" borderId="0" xfId="0" applyNumberFormat="1" applyFont="1" applyAlignment="1" quotePrefix="1">
      <alignment horizontal="center"/>
    </xf>
    <xf numFmtId="168" fontId="0" fillId="0" borderId="8" xfId="26" applyNumberFormat="1" applyBorder="1" applyAlignment="1">
      <alignment/>
    </xf>
    <xf numFmtId="168" fontId="5" fillId="0" borderId="8" xfId="26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68" fontId="0" fillId="0" borderId="9" xfId="26" applyNumberFormat="1" applyBorder="1" applyAlignment="1" quotePrefix="1">
      <alignment horizontal="center"/>
    </xf>
    <xf numFmtId="168" fontId="0" fillId="0" borderId="9" xfId="26" applyNumberFormat="1" applyBorder="1" applyAlignment="1">
      <alignment/>
    </xf>
    <xf numFmtId="168" fontId="0" fillId="0" borderId="0" xfId="26" applyNumberFormat="1" applyFont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168" fontId="0" fillId="0" borderId="0" xfId="26" applyNumberFormat="1" applyFont="1" applyBorder="1" applyAlignment="1">
      <alignment horizontal="center"/>
    </xf>
    <xf numFmtId="168" fontId="0" fillId="0" borderId="0" xfId="26" applyNumberFormat="1" applyFont="1" applyBorder="1" applyAlignment="1">
      <alignment/>
    </xf>
    <xf numFmtId="0" fontId="0" fillId="0" borderId="0" xfId="0" applyFill="1" applyAlignment="1">
      <alignment horizontal="right"/>
    </xf>
    <xf numFmtId="168" fontId="0" fillId="0" borderId="0" xfId="26" applyNumberFormat="1" applyFont="1" applyFill="1" applyBorder="1" applyAlignment="1">
      <alignment/>
    </xf>
    <xf numFmtId="168" fontId="0" fillId="0" borderId="8" xfId="26" applyNumberForma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1" fontId="0" fillId="0" borderId="0" xfId="0" applyNumberFormat="1" applyFont="1" applyBorder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-Sep%202004(Cash%20Flo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mt"/>
      <sheetName val="Balance Sheet"/>
      <sheetName val="Cashflow-mgt "/>
      <sheetName val="Cashflow"/>
      <sheetName val="Equity"/>
    </sheetNames>
    <sheetDataSet>
      <sheetData sheetId="3">
        <row r="3">
          <cell r="A3" t="str">
            <v>Condensed Consolidated Cash Flow Statement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6">
      <selection activeCell="A14" sqref="A14"/>
    </sheetView>
  </sheetViews>
  <sheetFormatPr defaultColWidth="9.140625" defaultRowHeight="12.75"/>
  <cols>
    <col min="1" max="1" width="36.281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7109375" style="0" bestFit="1" customWidth="1"/>
    <col min="7" max="7" width="1.7109375" style="0" customWidth="1"/>
    <col min="8" max="8" width="11.28125" style="0" bestFit="1" customWidth="1"/>
  </cols>
  <sheetData>
    <row r="1" ht="12.75">
      <c r="A1" s="5" t="s">
        <v>40</v>
      </c>
    </row>
    <row r="3" ht="12.75">
      <c r="A3" s="6" t="s">
        <v>27</v>
      </c>
    </row>
    <row r="4" ht="12.75">
      <c r="A4" s="6" t="s">
        <v>153</v>
      </c>
    </row>
    <row r="6" spans="2:8" ht="12.75">
      <c r="B6" s="7"/>
      <c r="C6" s="8"/>
      <c r="D6" s="7"/>
      <c r="E6" s="7"/>
      <c r="F6" s="7"/>
      <c r="G6" s="7"/>
      <c r="H6" s="7"/>
    </row>
    <row r="7" spans="2:8" ht="12.75">
      <c r="B7" s="38" t="s">
        <v>64</v>
      </c>
      <c r="C7" s="40"/>
      <c r="D7" s="38"/>
      <c r="E7" s="9"/>
      <c r="F7" s="38" t="s">
        <v>152</v>
      </c>
      <c r="G7" s="39"/>
      <c r="H7" s="39"/>
    </row>
    <row r="8" spans="2:8" ht="12.75">
      <c r="B8" s="37" t="s">
        <v>160</v>
      </c>
      <c r="C8" s="12"/>
      <c r="D8" s="37" t="s">
        <v>159</v>
      </c>
      <c r="E8" s="11"/>
      <c r="F8" s="37" t="s">
        <v>160</v>
      </c>
      <c r="G8" s="12"/>
      <c r="H8" s="37" t="s">
        <v>159</v>
      </c>
    </row>
    <row r="9" spans="2:8" ht="12.75">
      <c r="B9" s="9" t="s">
        <v>28</v>
      </c>
      <c r="C9" s="10"/>
      <c r="D9" s="9" t="s">
        <v>28</v>
      </c>
      <c r="E9" s="9"/>
      <c r="F9" s="9" t="s">
        <v>28</v>
      </c>
      <c r="G9" s="9"/>
      <c r="H9" s="9" t="s">
        <v>28</v>
      </c>
    </row>
    <row r="10" spans="2:8" ht="12.75">
      <c r="B10" s="18"/>
      <c r="C10" s="19"/>
      <c r="D10" s="18"/>
      <c r="E10" s="18"/>
      <c r="F10" s="18"/>
      <c r="G10" s="18"/>
      <c r="H10" s="18"/>
    </row>
    <row r="11" spans="1:8" ht="12.75">
      <c r="A11" s="44" t="s">
        <v>29</v>
      </c>
      <c r="B11" s="17">
        <v>93716</v>
      </c>
      <c r="C11" s="20"/>
      <c r="D11" s="17">
        <v>70798</v>
      </c>
      <c r="E11" s="20"/>
      <c r="F11" s="17">
        <v>448802</v>
      </c>
      <c r="G11" s="20"/>
      <c r="H11" s="17">
        <v>408131</v>
      </c>
    </row>
    <row r="12" spans="1:8" ht="12.75">
      <c r="A12" s="44"/>
      <c r="B12" s="17"/>
      <c r="C12" s="20"/>
      <c r="D12" s="17"/>
      <c r="E12" s="20"/>
      <c r="F12" s="17"/>
      <c r="G12" s="20"/>
      <c r="H12" s="17"/>
    </row>
    <row r="13" spans="1:8" ht="12.75">
      <c r="A13" s="44" t="s">
        <v>70</v>
      </c>
      <c r="B13" s="21">
        <v>-71997</v>
      </c>
      <c r="C13" s="20"/>
      <c r="D13" s="21">
        <v>-52881</v>
      </c>
      <c r="E13" s="20"/>
      <c r="F13" s="21">
        <v>-370759</v>
      </c>
      <c r="G13" s="20"/>
      <c r="H13" s="21">
        <v>-341681</v>
      </c>
    </row>
    <row r="14" spans="1:8" ht="12.75">
      <c r="A14" s="44"/>
      <c r="B14" s="17"/>
      <c r="C14" s="20"/>
      <c r="D14" s="17"/>
      <c r="E14" s="20"/>
      <c r="F14" s="17"/>
      <c r="G14" s="20"/>
      <c r="H14" s="17"/>
    </row>
    <row r="15" spans="1:8" ht="12.75">
      <c r="A15" t="s">
        <v>71</v>
      </c>
      <c r="B15" s="17">
        <f>SUM(B11:B13)</f>
        <v>21719</v>
      </c>
      <c r="C15" s="20"/>
      <c r="D15" s="17">
        <f>SUM(D11:D13)</f>
        <v>17917</v>
      </c>
      <c r="E15" s="20"/>
      <c r="F15" s="17">
        <f>SUM(F11:F13)</f>
        <v>78043</v>
      </c>
      <c r="G15" s="20"/>
      <c r="H15" s="17">
        <f>SUM(H11:H13)</f>
        <v>66450</v>
      </c>
    </row>
    <row r="16" spans="2:8" ht="12.75">
      <c r="B16" s="17"/>
      <c r="C16" s="20"/>
      <c r="D16" s="17"/>
      <c r="E16" s="20"/>
      <c r="F16" s="17"/>
      <c r="G16" s="20"/>
      <c r="H16" s="17"/>
    </row>
    <row r="17" spans="1:8" ht="12.75">
      <c r="A17" t="s">
        <v>72</v>
      </c>
      <c r="B17" s="17">
        <v>492</v>
      </c>
      <c r="C17" s="20"/>
      <c r="D17" s="17">
        <v>105</v>
      </c>
      <c r="E17" s="20"/>
      <c r="F17" s="17">
        <v>1196</v>
      </c>
      <c r="G17" s="20"/>
      <c r="H17" s="17">
        <v>1429</v>
      </c>
    </row>
    <row r="18" spans="1:8" ht="12.75">
      <c r="A18" t="s">
        <v>108</v>
      </c>
      <c r="B18" s="17">
        <v>-11662</v>
      </c>
      <c r="C18" s="20"/>
      <c r="D18" s="17">
        <v>-8784</v>
      </c>
      <c r="E18" s="20"/>
      <c r="F18" s="17">
        <v>-38353</v>
      </c>
      <c r="G18" s="20"/>
      <c r="H18" s="17">
        <v>-30763</v>
      </c>
    </row>
    <row r="19" spans="1:8" ht="12.75">
      <c r="A19" t="s">
        <v>109</v>
      </c>
      <c r="B19" s="21">
        <v>-5322</v>
      </c>
      <c r="C19" s="20"/>
      <c r="D19" s="113">
        <v>-5028</v>
      </c>
      <c r="E19" s="20"/>
      <c r="F19" s="21">
        <v>-19308</v>
      </c>
      <c r="G19" s="20"/>
      <c r="H19" s="21">
        <v>-21082</v>
      </c>
    </row>
    <row r="20" spans="2:8" ht="12.75">
      <c r="B20" s="20"/>
      <c r="C20" s="20"/>
      <c r="D20" s="20"/>
      <c r="E20" s="20"/>
      <c r="F20" s="20"/>
      <c r="G20" s="20"/>
      <c r="H20" s="20"/>
    </row>
    <row r="21" spans="1:8" ht="12.75">
      <c r="A21" t="s">
        <v>73</v>
      </c>
      <c r="B21" s="17">
        <f>SUM(B15:B19)</f>
        <v>5227</v>
      </c>
      <c r="C21" s="20"/>
      <c r="D21" s="17">
        <f>SUM(D15:D19)</f>
        <v>4210</v>
      </c>
      <c r="E21" s="20"/>
      <c r="F21" s="17">
        <f>SUM(F15:F19)</f>
        <v>21578</v>
      </c>
      <c r="G21" s="20"/>
      <c r="H21" s="17">
        <f>SUM(H15:H19)</f>
        <v>16034</v>
      </c>
    </row>
    <row r="22" spans="2:8" ht="12.75">
      <c r="B22" s="17"/>
      <c r="C22" s="20"/>
      <c r="D22" s="17"/>
      <c r="E22" s="20"/>
      <c r="F22" s="17"/>
      <c r="G22" s="20"/>
      <c r="H22" s="17"/>
    </row>
    <row r="23" spans="1:9" ht="12.75">
      <c r="A23" t="s">
        <v>115</v>
      </c>
      <c r="B23" s="17">
        <v>-1102</v>
      </c>
      <c r="C23" s="20"/>
      <c r="D23" s="17">
        <v>-754</v>
      </c>
      <c r="E23" s="20"/>
      <c r="F23" s="17">
        <v>-3929</v>
      </c>
      <c r="G23" s="20"/>
      <c r="H23" s="17">
        <v>-2646</v>
      </c>
      <c r="I23" s="14"/>
    </row>
    <row r="24" spans="1:9" ht="12.75">
      <c r="A24" t="s">
        <v>114</v>
      </c>
      <c r="B24" s="17">
        <v>49</v>
      </c>
      <c r="C24" s="20"/>
      <c r="D24" s="17">
        <v>26</v>
      </c>
      <c r="E24" s="20"/>
      <c r="F24" s="17">
        <v>275</v>
      </c>
      <c r="G24" s="20"/>
      <c r="H24" s="17">
        <v>98</v>
      </c>
      <c r="I24" s="14"/>
    </row>
    <row r="25" spans="1:8" ht="12.75">
      <c r="A25" t="s">
        <v>107</v>
      </c>
      <c r="B25" s="20">
        <v>0</v>
      </c>
      <c r="C25" s="20"/>
      <c r="D25" s="20">
        <v>0</v>
      </c>
      <c r="E25" s="20"/>
      <c r="F25" s="20">
        <v>0</v>
      </c>
      <c r="G25" s="20"/>
      <c r="H25" s="20">
        <v>0</v>
      </c>
    </row>
    <row r="26" spans="1:8" ht="12.75">
      <c r="A26" s="44" t="s">
        <v>168</v>
      </c>
      <c r="B26" s="20">
        <v>0</v>
      </c>
      <c r="C26" s="20"/>
      <c r="D26" s="20">
        <v>0</v>
      </c>
      <c r="E26" s="20"/>
      <c r="F26" s="20">
        <v>0</v>
      </c>
      <c r="G26" s="20"/>
      <c r="H26" s="17">
        <v>0</v>
      </c>
    </row>
    <row r="27" spans="1:8" ht="12.75">
      <c r="A27" s="44" t="s">
        <v>167</v>
      </c>
      <c r="B27" s="21">
        <v>-1411</v>
      </c>
      <c r="C27" s="20"/>
      <c r="D27" s="21">
        <v>0</v>
      </c>
      <c r="E27" s="20"/>
      <c r="F27" s="21">
        <v>-1411</v>
      </c>
      <c r="G27" s="20"/>
      <c r="H27" s="21">
        <v>0</v>
      </c>
    </row>
    <row r="28" spans="2:8" ht="12.75">
      <c r="B28" s="20"/>
      <c r="C28" s="20"/>
      <c r="D28" s="20"/>
      <c r="E28" s="20"/>
      <c r="F28" s="20"/>
      <c r="G28" s="20"/>
      <c r="H28" s="17"/>
    </row>
    <row r="29" spans="1:8" ht="12.75">
      <c r="A29" s="5" t="s">
        <v>76</v>
      </c>
      <c r="B29" s="60">
        <f>SUM(B20:B27)</f>
        <v>2763</v>
      </c>
      <c r="C29" s="60"/>
      <c r="D29" s="60">
        <f>SUM(D20:D27)</f>
        <v>3482</v>
      </c>
      <c r="E29" s="60"/>
      <c r="F29" s="60">
        <f>SUM(F20:F27)</f>
        <v>16513</v>
      </c>
      <c r="G29" s="60"/>
      <c r="H29" s="60">
        <f>SUM(H20:H27)</f>
        <v>13486</v>
      </c>
    </row>
    <row r="30" spans="1:8" ht="12.75">
      <c r="A30" s="5"/>
      <c r="B30" s="17"/>
      <c r="C30" s="20"/>
      <c r="D30" s="17"/>
      <c r="E30" s="20"/>
      <c r="F30" s="17"/>
      <c r="G30" s="20"/>
      <c r="H30" s="17"/>
    </row>
    <row r="31" spans="1:8" ht="12.75">
      <c r="A31" s="44" t="s">
        <v>74</v>
      </c>
      <c r="B31" s="21">
        <v>-425</v>
      </c>
      <c r="C31" s="20"/>
      <c r="D31" s="21">
        <v>-1020</v>
      </c>
      <c r="E31" s="20"/>
      <c r="F31" s="21">
        <v>-1761</v>
      </c>
      <c r="G31" s="20"/>
      <c r="H31" s="21">
        <v>-2017</v>
      </c>
    </row>
    <row r="32" spans="1:8" ht="12.75">
      <c r="A32" s="5"/>
      <c r="B32" s="17"/>
      <c r="C32" s="20"/>
      <c r="D32" s="17"/>
      <c r="E32" s="20"/>
      <c r="F32" s="17"/>
      <c r="G32" s="20"/>
      <c r="H32" s="17"/>
    </row>
    <row r="33" spans="1:8" ht="12.75">
      <c r="A33" s="5" t="s">
        <v>77</v>
      </c>
      <c r="B33" s="60">
        <f>SUM(B29:B31)</f>
        <v>2338</v>
      </c>
      <c r="C33" s="60"/>
      <c r="D33" s="60">
        <f>SUM(D29:D31)</f>
        <v>2462</v>
      </c>
      <c r="E33" s="60"/>
      <c r="F33" s="60">
        <f>SUM(F29:F31)</f>
        <v>14752</v>
      </c>
      <c r="G33" s="60"/>
      <c r="H33" s="60">
        <f>SUM(H29:H31)</f>
        <v>11469</v>
      </c>
    </row>
    <row r="34" spans="1:8" ht="12.75">
      <c r="A34" s="5"/>
      <c r="B34" s="17"/>
      <c r="C34" s="20"/>
      <c r="D34" s="17"/>
      <c r="E34" s="20"/>
      <c r="F34" s="17"/>
      <c r="G34" s="20"/>
      <c r="H34" s="17"/>
    </row>
    <row r="35" spans="1:8" ht="12.75">
      <c r="A35" s="44" t="s">
        <v>75</v>
      </c>
      <c r="B35" s="21">
        <v>-535</v>
      </c>
      <c r="C35" s="20"/>
      <c r="D35" s="21">
        <v>34</v>
      </c>
      <c r="E35" s="20"/>
      <c r="F35" s="21">
        <v>-1128</v>
      </c>
      <c r="G35" s="20"/>
      <c r="H35" s="21">
        <v>-383</v>
      </c>
    </row>
    <row r="36" spans="1:8" ht="12.75">
      <c r="A36" s="5"/>
      <c r="B36" s="17"/>
      <c r="C36" s="20"/>
      <c r="D36" s="17"/>
      <c r="E36" s="20"/>
      <c r="F36" s="17"/>
      <c r="G36" s="20"/>
      <c r="H36" s="17"/>
    </row>
    <row r="37" spans="1:8" ht="12.75">
      <c r="A37" s="5" t="s">
        <v>110</v>
      </c>
      <c r="B37" s="60">
        <f>SUM(B33:B35)</f>
        <v>1803</v>
      </c>
      <c r="C37" s="60"/>
      <c r="D37" s="60">
        <f>SUM(D33:D35)</f>
        <v>2496</v>
      </c>
      <c r="E37" s="60"/>
      <c r="F37" s="60">
        <f>SUM(F33:F35)</f>
        <v>13624</v>
      </c>
      <c r="G37" s="60"/>
      <c r="H37" s="60">
        <f>SUM(H33:H35)</f>
        <v>11086</v>
      </c>
    </row>
    <row r="38" spans="2:8" ht="12.75">
      <c r="B38" s="17"/>
      <c r="C38" s="20"/>
      <c r="D38" s="17"/>
      <c r="E38" s="20"/>
      <c r="F38" s="17"/>
      <c r="G38" s="20"/>
      <c r="H38" s="17"/>
    </row>
    <row r="39" spans="1:8" ht="13.5" thickBot="1">
      <c r="A39" t="s">
        <v>30</v>
      </c>
      <c r="B39" s="22">
        <f>+B37/60012.002*100</f>
        <v>3.004399020049356</v>
      </c>
      <c r="C39" s="23"/>
      <c r="D39" s="22">
        <f>+D37/60012.002*100</f>
        <v>4.1591680277555145</v>
      </c>
      <c r="E39" s="23"/>
      <c r="F39" s="22">
        <f>+F37/60012.002*100</f>
        <v>22.702125484832184</v>
      </c>
      <c r="G39" s="23"/>
      <c r="H39" s="22">
        <f>+H37/60012.002*100</f>
        <v>18.47297145660963</v>
      </c>
    </row>
    <row r="40" spans="1:8" ht="14.25" thickBot="1" thickTop="1">
      <c r="A40" t="s">
        <v>31</v>
      </c>
      <c r="B40" s="59" t="s">
        <v>69</v>
      </c>
      <c r="C40" s="23"/>
      <c r="D40" s="59" t="s">
        <v>69</v>
      </c>
      <c r="E40" s="23"/>
      <c r="F40" s="59" t="s">
        <v>69</v>
      </c>
      <c r="G40" s="23"/>
      <c r="H40" s="59" t="s">
        <v>69</v>
      </c>
    </row>
    <row r="41" spans="2:8" ht="13.5" thickTop="1">
      <c r="B41" s="17"/>
      <c r="C41" s="20"/>
      <c r="D41" s="17"/>
      <c r="E41" s="20"/>
      <c r="F41" s="45"/>
      <c r="G41" s="20"/>
      <c r="H41" s="17"/>
    </row>
    <row r="42" spans="3:7" ht="12.75">
      <c r="C42" s="13"/>
      <c r="E42" s="13"/>
      <c r="G42" s="13"/>
    </row>
    <row r="43" spans="1:7" ht="12.75">
      <c r="A43" s="15" t="s">
        <v>32</v>
      </c>
      <c r="C43" s="13"/>
      <c r="E43" s="13"/>
      <c r="G43" s="13"/>
    </row>
    <row r="44" spans="1:7" ht="12.75">
      <c r="A44" s="5" t="s">
        <v>135</v>
      </c>
      <c r="E44" s="13"/>
      <c r="G44" s="13"/>
    </row>
    <row r="45" spans="1:7" ht="12.75">
      <c r="A45" s="5" t="s">
        <v>41</v>
      </c>
      <c r="E45" s="13"/>
      <c r="G45" s="13"/>
    </row>
    <row r="46" spans="5:7" ht="12.75">
      <c r="E46" s="13"/>
      <c r="G4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pane xSplit="3" ySplit="12" topLeftCell="D3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57" sqref="F57"/>
    </sheetView>
  </sheetViews>
  <sheetFormatPr defaultColWidth="9.140625" defaultRowHeight="12.75"/>
  <cols>
    <col min="1" max="1" width="3.140625" style="0" customWidth="1"/>
    <col min="3" max="3" width="27.421875" style="0" customWidth="1"/>
    <col min="4" max="4" width="14.57421875" style="2" bestFit="1" customWidth="1"/>
    <col min="5" max="5" width="3.7109375" style="3" customWidth="1"/>
    <col min="6" max="6" width="14.140625" style="2" customWidth="1"/>
    <col min="8" max="8" width="14.00390625" style="46" bestFit="1" customWidth="1"/>
  </cols>
  <sheetData>
    <row r="1" ht="12.75">
      <c r="A1" s="1" t="s">
        <v>40</v>
      </c>
    </row>
    <row r="2" ht="12.75">
      <c r="A2" s="1"/>
    </row>
    <row r="3" ht="12.75">
      <c r="A3" s="6" t="s">
        <v>37</v>
      </c>
    </row>
    <row r="4" ht="12.75">
      <c r="A4" s="6" t="s">
        <v>154</v>
      </c>
    </row>
    <row r="5" spans="4:6" ht="12.75">
      <c r="D5" s="41"/>
      <c r="E5" s="42"/>
      <c r="F5" s="41"/>
    </row>
    <row r="6" spans="4:6" ht="12.75">
      <c r="D6" s="4" t="s">
        <v>48</v>
      </c>
      <c r="E6" s="35"/>
      <c r="F6" s="43" t="s">
        <v>53</v>
      </c>
    </row>
    <row r="7" spans="4:6" ht="12.75">
      <c r="D7" s="4" t="s">
        <v>49</v>
      </c>
      <c r="E7" s="35"/>
      <c r="F7" s="43" t="s">
        <v>54</v>
      </c>
    </row>
    <row r="8" spans="4:6" ht="12.75">
      <c r="D8" s="4" t="s">
        <v>50</v>
      </c>
      <c r="E8" s="35"/>
      <c r="F8" s="43" t="s">
        <v>55</v>
      </c>
    </row>
    <row r="9" spans="4:6" ht="12.75">
      <c r="D9" s="4" t="s">
        <v>51</v>
      </c>
      <c r="E9" s="35"/>
      <c r="F9" s="43" t="s">
        <v>56</v>
      </c>
    </row>
    <row r="10" spans="4:6" ht="12.75">
      <c r="D10" s="4" t="s">
        <v>52</v>
      </c>
      <c r="E10" s="35"/>
      <c r="F10" s="43" t="s">
        <v>57</v>
      </c>
    </row>
    <row r="11" spans="4:6" ht="12.75">
      <c r="D11" s="4" t="s">
        <v>169</v>
      </c>
      <c r="E11" s="35"/>
      <c r="F11" s="43" t="s">
        <v>119</v>
      </c>
    </row>
    <row r="12" spans="4:6" ht="12.75">
      <c r="D12" s="4" t="s">
        <v>0</v>
      </c>
      <c r="E12" s="35"/>
      <c r="F12" s="4" t="s">
        <v>0</v>
      </c>
    </row>
    <row r="13" spans="1:6" ht="12.75">
      <c r="A13" t="s">
        <v>7</v>
      </c>
      <c r="D13" s="64">
        <v>135118</v>
      </c>
      <c r="F13" s="2">
        <v>112405</v>
      </c>
    </row>
    <row r="14" spans="1:6" ht="12.75" hidden="1">
      <c r="A14" t="s">
        <v>8</v>
      </c>
      <c r="D14" s="58"/>
      <c r="F14" s="2">
        <v>0</v>
      </c>
    </row>
    <row r="15" spans="1:6" ht="12.75" hidden="1">
      <c r="A15" t="s">
        <v>9</v>
      </c>
      <c r="D15" s="58"/>
      <c r="F15" s="2">
        <v>0</v>
      </c>
    </row>
    <row r="16" spans="1:6" ht="12.75" hidden="1">
      <c r="A16" t="s">
        <v>12</v>
      </c>
      <c r="D16" s="58"/>
      <c r="F16" s="2">
        <v>0</v>
      </c>
    </row>
    <row r="17" spans="1:6" ht="12.75" hidden="1">
      <c r="A17" t="s">
        <v>111</v>
      </c>
      <c r="D17" s="98">
        <v>0</v>
      </c>
      <c r="F17" s="2">
        <v>0</v>
      </c>
    </row>
    <row r="18" spans="1:6" ht="12.75" hidden="1">
      <c r="A18" t="s">
        <v>11</v>
      </c>
      <c r="D18" s="58">
        <v>0</v>
      </c>
      <c r="F18" s="4">
        <v>0</v>
      </c>
    </row>
    <row r="19" spans="1:6" ht="12.75" hidden="1">
      <c r="A19" t="s">
        <v>10</v>
      </c>
      <c r="D19" s="58">
        <v>0</v>
      </c>
      <c r="F19" s="2">
        <v>0</v>
      </c>
    </row>
    <row r="20" spans="4:6" ht="12.75">
      <c r="D20" s="66">
        <f>SUM(D13:D19)</f>
        <v>135118</v>
      </c>
      <c r="F20" s="27">
        <f>SUM(F13:F19)</f>
        <v>112405</v>
      </c>
    </row>
    <row r="21" spans="1:4" ht="12.75">
      <c r="A21" t="s">
        <v>1</v>
      </c>
      <c r="D21" s="58"/>
    </row>
    <row r="22" spans="1:8" s="18" customFormat="1" ht="12.75">
      <c r="A22" s="24" t="s">
        <v>6</v>
      </c>
      <c r="B22" s="25" t="s">
        <v>13</v>
      </c>
      <c r="D22" s="63">
        <v>38707</v>
      </c>
      <c r="E22" s="29"/>
      <c r="F22" s="28">
        <v>33252</v>
      </c>
      <c r="H22" s="47"/>
    </row>
    <row r="23" spans="1:8" s="18" customFormat="1" ht="12.75">
      <c r="A23" s="24" t="s">
        <v>6</v>
      </c>
      <c r="B23" s="25" t="s">
        <v>14</v>
      </c>
      <c r="D23" s="63">
        <v>59194</v>
      </c>
      <c r="E23" s="29"/>
      <c r="F23" s="28">
        <v>42278</v>
      </c>
      <c r="H23" s="47"/>
    </row>
    <row r="24" spans="1:8" s="18" customFormat="1" ht="12.75" hidden="1">
      <c r="A24" s="24" t="s">
        <v>6</v>
      </c>
      <c r="B24" s="25" t="s">
        <v>15</v>
      </c>
      <c r="D24" s="61"/>
      <c r="E24" s="29"/>
      <c r="F24" s="36">
        <v>0</v>
      </c>
      <c r="H24" s="47"/>
    </row>
    <row r="25" spans="1:8" s="18" customFormat="1" ht="12.75">
      <c r="A25" s="24" t="s">
        <v>6</v>
      </c>
      <c r="B25" s="25" t="s">
        <v>104</v>
      </c>
      <c r="D25" s="63">
        <v>34108</v>
      </c>
      <c r="E25" s="29"/>
      <c r="F25" s="28">
        <v>29705</v>
      </c>
      <c r="H25" s="47"/>
    </row>
    <row r="26" spans="1:8" s="18" customFormat="1" ht="12.75">
      <c r="A26" s="24" t="s">
        <v>6</v>
      </c>
      <c r="B26" s="25" t="s">
        <v>23</v>
      </c>
      <c r="D26" s="63">
        <v>6622</v>
      </c>
      <c r="E26" s="29"/>
      <c r="F26" s="28">
        <f>11147+121</f>
        <v>11268</v>
      </c>
      <c r="H26" s="47"/>
    </row>
    <row r="27" spans="4:8" s="18" customFormat="1" ht="12.75">
      <c r="D27" s="65">
        <f>SUM(D22:D26)</f>
        <v>138631</v>
      </c>
      <c r="E27" s="29"/>
      <c r="F27" s="30">
        <f>SUM(F22:F26)</f>
        <v>116503</v>
      </c>
      <c r="H27" s="47"/>
    </row>
    <row r="28" spans="4:8" s="18" customFormat="1" ht="12.75">
      <c r="D28" s="61"/>
      <c r="E28" s="29"/>
      <c r="F28" s="28"/>
      <c r="H28" s="47"/>
    </row>
    <row r="29" spans="1:8" s="18" customFormat="1" ht="12.75">
      <c r="A29" s="18" t="s">
        <v>2</v>
      </c>
      <c r="D29" s="61"/>
      <c r="E29" s="29"/>
      <c r="F29" s="28"/>
      <c r="H29" s="47"/>
    </row>
    <row r="30" spans="1:8" s="18" customFormat="1" ht="12.75">
      <c r="A30" s="24" t="s">
        <v>6</v>
      </c>
      <c r="B30" s="25" t="s">
        <v>26</v>
      </c>
      <c r="D30" s="63">
        <v>27075</v>
      </c>
      <c r="E30" s="29"/>
      <c r="F30" s="28">
        <v>21527</v>
      </c>
      <c r="H30" s="47"/>
    </row>
    <row r="31" spans="1:8" s="18" customFormat="1" ht="13.5" customHeight="1">
      <c r="A31" s="24" t="s">
        <v>6</v>
      </c>
      <c r="B31" s="25" t="s">
        <v>25</v>
      </c>
      <c r="D31" s="63">
        <v>14455</v>
      </c>
      <c r="E31" s="29"/>
      <c r="F31" s="28">
        <v>11490</v>
      </c>
      <c r="H31" s="47"/>
    </row>
    <row r="32" spans="1:8" s="18" customFormat="1" ht="12.75">
      <c r="A32" s="24" t="s">
        <v>6</v>
      </c>
      <c r="B32" s="25" t="s">
        <v>16</v>
      </c>
      <c r="D32" s="63">
        <v>71830</v>
      </c>
      <c r="E32" s="29"/>
      <c r="F32" s="28">
        <v>52610</v>
      </c>
      <c r="H32" s="47"/>
    </row>
    <row r="33" spans="1:8" s="18" customFormat="1" ht="12.75">
      <c r="A33" s="24" t="s">
        <v>6</v>
      </c>
      <c r="B33" s="25" t="s">
        <v>67</v>
      </c>
      <c r="D33" s="63">
        <v>8</v>
      </c>
      <c r="E33" s="29"/>
      <c r="F33" s="28">
        <v>0</v>
      </c>
      <c r="H33" s="47"/>
    </row>
    <row r="34" spans="2:8" s="18" customFormat="1" ht="12.75">
      <c r="B34" s="25"/>
      <c r="D34" s="65">
        <f>SUM(D30:D33)</f>
        <v>113368</v>
      </c>
      <c r="E34" s="29"/>
      <c r="F34" s="30">
        <f>SUM(F30:F33)</f>
        <v>85627</v>
      </c>
      <c r="H34" s="47"/>
    </row>
    <row r="35" spans="1:8" s="18" customFormat="1" ht="12.75">
      <c r="A35" s="18" t="s">
        <v>17</v>
      </c>
      <c r="D35" s="63">
        <f>D27-D34</f>
        <v>25263</v>
      </c>
      <c r="E35" s="29"/>
      <c r="F35" s="28">
        <f>F27-F34</f>
        <v>30876</v>
      </c>
      <c r="H35" s="47"/>
    </row>
    <row r="36" spans="4:8" s="18" customFormat="1" ht="13.5" thickBot="1">
      <c r="D36" s="67">
        <f>+D20+D27-D34</f>
        <v>160381</v>
      </c>
      <c r="E36" s="29"/>
      <c r="F36" s="31">
        <f>+F20+F27-F34</f>
        <v>143281</v>
      </c>
      <c r="H36" s="47"/>
    </row>
    <row r="37" spans="4:8" s="18" customFormat="1" ht="13.5" thickTop="1">
      <c r="D37" s="61"/>
      <c r="E37" s="29"/>
      <c r="F37" s="28"/>
      <c r="H37" s="47"/>
    </row>
    <row r="38" spans="4:8" s="18" customFormat="1" ht="12.75">
      <c r="D38" s="61"/>
      <c r="E38" s="29"/>
      <c r="F38" s="28"/>
      <c r="H38" s="47"/>
    </row>
    <row r="39" spans="1:8" s="18" customFormat="1" ht="12.75">
      <c r="A39" s="18" t="s">
        <v>3</v>
      </c>
      <c r="D39" s="61"/>
      <c r="E39" s="29"/>
      <c r="F39" s="28"/>
      <c r="H39" s="47"/>
    </row>
    <row r="40" spans="1:8" s="18" customFormat="1" ht="12.75">
      <c r="A40" s="18" t="s">
        <v>4</v>
      </c>
      <c r="D40" s="63">
        <v>60012</v>
      </c>
      <c r="E40" s="29"/>
      <c r="F40" s="28">
        <v>60012</v>
      </c>
      <c r="H40" s="47"/>
    </row>
    <row r="41" spans="1:8" s="18" customFormat="1" ht="12.75">
      <c r="A41" s="18" t="s">
        <v>5</v>
      </c>
      <c r="D41" s="61"/>
      <c r="E41" s="29"/>
      <c r="F41" s="28"/>
      <c r="H41" s="47"/>
    </row>
    <row r="42" spans="1:8" s="18" customFormat="1" ht="12.75">
      <c r="A42" s="24" t="s">
        <v>6</v>
      </c>
      <c r="B42" s="25" t="s">
        <v>18</v>
      </c>
      <c r="D42" s="63">
        <v>4</v>
      </c>
      <c r="E42" s="29"/>
      <c r="F42" s="28">
        <v>4</v>
      </c>
      <c r="G42" s="26"/>
      <c r="H42" s="47"/>
    </row>
    <row r="43" spans="1:8" s="18" customFormat="1" ht="12.75">
      <c r="A43" s="24" t="s">
        <v>6</v>
      </c>
      <c r="B43" s="25" t="s">
        <v>24</v>
      </c>
      <c r="D43" s="63">
        <v>-492</v>
      </c>
      <c r="E43" s="29"/>
      <c r="F43" s="28">
        <v>44</v>
      </c>
      <c r="G43" s="26"/>
      <c r="H43" s="47"/>
    </row>
    <row r="44" spans="1:8" s="18" customFormat="1" ht="12.75">
      <c r="A44" s="24" t="s">
        <v>6</v>
      </c>
      <c r="B44" s="25" t="s">
        <v>63</v>
      </c>
      <c r="D44" s="63">
        <v>440</v>
      </c>
      <c r="E44" s="29"/>
      <c r="F44" s="36">
        <v>440</v>
      </c>
      <c r="H44" s="47"/>
    </row>
    <row r="45" spans="1:8" s="18" customFormat="1" ht="12.75">
      <c r="A45" s="110" t="s">
        <v>6</v>
      </c>
      <c r="B45" s="25" t="s">
        <v>149</v>
      </c>
      <c r="D45" s="63">
        <v>9944</v>
      </c>
      <c r="E45" s="29"/>
      <c r="F45" s="36">
        <v>9921</v>
      </c>
      <c r="H45" s="47"/>
    </row>
    <row r="46" spans="1:8" s="18" customFormat="1" ht="12.75">
      <c r="A46" s="24" t="s">
        <v>6</v>
      </c>
      <c r="B46" s="25" t="s">
        <v>19</v>
      </c>
      <c r="D46" s="63">
        <v>63975</v>
      </c>
      <c r="E46" s="29"/>
      <c r="F46" s="28">
        <v>52751</v>
      </c>
      <c r="H46" s="47"/>
    </row>
    <row r="47" spans="2:8" s="18" customFormat="1" ht="12.75">
      <c r="B47" s="25"/>
      <c r="D47" s="106">
        <f>SUM(D40:D46)</f>
        <v>133883</v>
      </c>
      <c r="E47" s="29"/>
      <c r="F47" s="107">
        <f>SUM(F40:F46)</f>
        <v>123172</v>
      </c>
      <c r="H47" s="47"/>
    </row>
    <row r="48" spans="1:8" s="18" customFormat="1" ht="12.75">
      <c r="A48" s="18" t="s">
        <v>20</v>
      </c>
      <c r="D48" s="63">
        <v>1892</v>
      </c>
      <c r="E48" s="29"/>
      <c r="F48" s="28">
        <v>752</v>
      </c>
      <c r="H48" s="47"/>
    </row>
    <row r="49" spans="4:8" s="18" customFormat="1" ht="12.75">
      <c r="D49" s="65">
        <f>SUM(D47:D48)</f>
        <v>135775</v>
      </c>
      <c r="E49" s="29"/>
      <c r="F49" s="30">
        <f>SUM(F47:F48)</f>
        <v>123924</v>
      </c>
      <c r="H49" s="47"/>
    </row>
    <row r="50" spans="4:8" s="18" customFormat="1" ht="12.75">
      <c r="D50" s="63"/>
      <c r="E50" s="29"/>
      <c r="F50" s="28"/>
      <c r="H50" s="47"/>
    </row>
    <row r="51" spans="1:8" s="18" customFormat="1" ht="12.75">
      <c r="A51" s="18" t="s">
        <v>21</v>
      </c>
      <c r="D51" s="63">
        <v>19600</v>
      </c>
      <c r="E51" s="29"/>
      <c r="F51" s="28">
        <v>14308</v>
      </c>
      <c r="H51" s="47"/>
    </row>
    <row r="52" spans="1:6" ht="12.75">
      <c r="A52" t="s">
        <v>22</v>
      </c>
      <c r="D52" s="64">
        <v>5006</v>
      </c>
      <c r="F52" s="2">
        <v>5049</v>
      </c>
    </row>
    <row r="53" spans="4:6" ht="13.5" thickBot="1">
      <c r="D53" s="68">
        <f>SUM(D49:D52)</f>
        <v>160381</v>
      </c>
      <c r="F53" s="32">
        <f>SUM(F49:F52)</f>
        <v>143281</v>
      </c>
    </row>
    <row r="54" spans="4:6" ht="13.5" thickTop="1">
      <c r="D54" s="116"/>
      <c r="F54" s="3"/>
    </row>
    <row r="55" spans="1:6" ht="12.75">
      <c r="A55" t="s">
        <v>174</v>
      </c>
      <c r="D55" s="62"/>
      <c r="F55" s="3"/>
    </row>
    <row r="56" spans="1:6" ht="12.75">
      <c r="A56" t="s">
        <v>175</v>
      </c>
      <c r="D56" s="69">
        <f>D47/D40</f>
        <v>2.2309371459041527</v>
      </c>
      <c r="F56" s="33">
        <f>F47/F40</f>
        <v>2.05245617543158</v>
      </c>
    </row>
    <row r="57" spans="4:6" ht="12.75">
      <c r="D57" s="69"/>
      <c r="F57" s="33"/>
    </row>
    <row r="59" spans="1:6" ht="12.75">
      <c r="A59" s="15" t="s">
        <v>42</v>
      </c>
      <c r="C59" s="13"/>
      <c r="D59" s="9"/>
      <c r="F59" s="34"/>
    </row>
    <row r="60" spans="1:5" ht="12.75">
      <c r="A60" s="5" t="s">
        <v>135</v>
      </c>
      <c r="D60" s="9"/>
      <c r="E60" s="2"/>
    </row>
    <row r="61" ht="12.75">
      <c r="A61" s="5" t="s">
        <v>41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B47" sqref="B47"/>
    </sheetView>
  </sheetViews>
  <sheetFormatPr defaultColWidth="9.140625" defaultRowHeight="12.75"/>
  <cols>
    <col min="1" max="1" width="3.421875" style="44" customWidth="1"/>
    <col min="2" max="2" width="52.421875" style="44" customWidth="1"/>
    <col min="3" max="3" width="12.00390625" style="73" customWidth="1"/>
    <col min="4" max="4" width="8.7109375" style="44" customWidth="1"/>
    <col min="5" max="5" width="12.140625" style="44" customWidth="1"/>
    <col min="6" max="6" width="0" style="44" hidden="1" customWidth="1"/>
    <col min="7" max="16384" width="9.140625" style="44" customWidth="1"/>
  </cols>
  <sheetData>
    <row r="1" spans="1:2" ht="12.75">
      <c r="A1" s="1" t="s">
        <v>40</v>
      </c>
      <c r="B1" s="5"/>
    </row>
    <row r="3" spans="1:2" ht="12.75">
      <c r="A3" s="6" t="str">
        <f>'[6]Cashflow'!A3</f>
        <v>Condensed Consolidated Cash Flow Statement</v>
      </c>
      <c r="B3" s="6"/>
    </row>
    <row r="4" spans="1:2" ht="12.75">
      <c r="A4" s="6" t="s">
        <v>154</v>
      </c>
      <c r="B4" s="6"/>
    </row>
    <row r="5" spans="1:2" ht="12.75">
      <c r="A5" s="6"/>
      <c r="B5" s="6"/>
    </row>
    <row r="6" spans="3:5" ht="12.75">
      <c r="C6" s="75"/>
      <c r="E6" s="70"/>
    </row>
    <row r="7" spans="3:5" ht="12.75">
      <c r="C7" s="102" t="s">
        <v>155</v>
      </c>
      <c r="E7" s="77" t="s">
        <v>155</v>
      </c>
    </row>
    <row r="8" spans="3:5" ht="12.75">
      <c r="C8" s="78" t="s">
        <v>78</v>
      </c>
      <c r="E8" s="77" t="s">
        <v>78</v>
      </c>
    </row>
    <row r="9" spans="3:5" ht="12.75">
      <c r="C9" s="76" t="s">
        <v>156</v>
      </c>
      <c r="D9" s="77"/>
      <c r="E9" s="99" t="s">
        <v>157</v>
      </c>
    </row>
    <row r="10" spans="3:5" ht="12.75">
      <c r="C10" s="76" t="s">
        <v>28</v>
      </c>
      <c r="E10" s="77" t="s">
        <v>28</v>
      </c>
    </row>
    <row r="11" spans="2:3" ht="12.75">
      <c r="B11" s="79" t="s">
        <v>79</v>
      </c>
      <c r="C11" s="80"/>
    </row>
    <row r="12" spans="2:3" ht="12.75">
      <c r="B12" s="81"/>
      <c r="C12" s="80"/>
    </row>
    <row r="13" spans="2:5" ht="12.75">
      <c r="B13" s="81" t="s">
        <v>80</v>
      </c>
      <c r="C13" s="82">
        <v>16513</v>
      </c>
      <c r="E13" s="83">
        <v>13486</v>
      </c>
    </row>
    <row r="14" spans="2:5" ht="12.75">
      <c r="B14" s="81"/>
      <c r="C14" s="82"/>
      <c r="E14" s="83"/>
    </row>
    <row r="15" spans="2:5" ht="12.75">
      <c r="B15" s="81" t="s">
        <v>81</v>
      </c>
      <c r="C15" s="82"/>
      <c r="E15" s="83"/>
    </row>
    <row r="16" spans="2:5" ht="12.75">
      <c r="B16" s="81" t="s">
        <v>82</v>
      </c>
      <c r="C16" s="82">
        <v>13346</v>
      </c>
      <c r="D16" s="83"/>
      <c r="E16" s="83">
        <v>12999</v>
      </c>
    </row>
    <row r="17" spans="2:5" ht="12.75" hidden="1">
      <c r="B17" s="81" t="s">
        <v>134</v>
      </c>
      <c r="C17" s="82"/>
      <c r="D17" s="83"/>
      <c r="E17" s="83">
        <v>0</v>
      </c>
    </row>
    <row r="18" spans="2:5" ht="12.75">
      <c r="B18" s="81" t="s">
        <v>144</v>
      </c>
      <c r="C18" s="82">
        <v>41</v>
      </c>
      <c r="D18" s="83"/>
      <c r="E18" s="83">
        <v>10</v>
      </c>
    </row>
    <row r="19" spans="2:5" ht="12.75">
      <c r="B19" s="81" t="s">
        <v>172</v>
      </c>
      <c r="C19" s="82">
        <v>1411</v>
      </c>
      <c r="E19" s="83">
        <v>0</v>
      </c>
    </row>
    <row r="20" spans="1:5" ht="12.75">
      <c r="A20" s="84"/>
      <c r="B20" s="85" t="s">
        <v>83</v>
      </c>
      <c r="C20" s="82">
        <v>611</v>
      </c>
      <c r="E20" s="83">
        <v>14</v>
      </c>
    </row>
    <row r="21" spans="1:6" ht="12.75">
      <c r="A21" s="84"/>
      <c r="B21" s="85" t="s">
        <v>85</v>
      </c>
      <c r="C21" s="82">
        <v>2</v>
      </c>
      <c r="E21" s="83">
        <v>10</v>
      </c>
      <c r="F21" s="44" t="s">
        <v>84</v>
      </c>
    </row>
    <row r="22" spans="2:5" ht="12.75">
      <c r="B22" s="81" t="s">
        <v>86</v>
      </c>
      <c r="C22" s="82">
        <v>3929</v>
      </c>
      <c r="D22" s="83"/>
      <c r="E22" s="83">
        <v>2646</v>
      </c>
    </row>
    <row r="23" spans="2:5" ht="12.75">
      <c r="B23" s="81" t="s">
        <v>134</v>
      </c>
      <c r="C23" s="82">
        <v>0</v>
      </c>
      <c r="D23" s="83"/>
      <c r="E23" s="83">
        <v>650</v>
      </c>
    </row>
    <row r="24" spans="1:6" ht="12.75">
      <c r="A24" s="84"/>
      <c r="B24" s="85" t="s">
        <v>139</v>
      </c>
      <c r="C24" s="82">
        <v>7</v>
      </c>
      <c r="E24" s="83">
        <v>-555</v>
      </c>
      <c r="F24" s="44" t="s">
        <v>84</v>
      </c>
    </row>
    <row r="25" spans="2:5" ht="12.75">
      <c r="B25" s="85" t="s">
        <v>87</v>
      </c>
      <c r="C25" s="86">
        <v>-275</v>
      </c>
      <c r="D25" s="83"/>
      <c r="E25" s="87">
        <v>-98</v>
      </c>
    </row>
    <row r="26" spans="2:5" ht="12.75">
      <c r="B26" s="85" t="s">
        <v>88</v>
      </c>
      <c r="C26" s="83">
        <f>SUM(C13:C25)</f>
        <v>35585</v>
      </c>
      <c r="E26" s="83">
        <f>SUM(E13:E25)</f>
        <v>29162</v>
      </c>
    </row>
    <row r="27" spans="1:6" ht="12.75">
      <c r="A27" s="84"/>
      <c r="B27" s="85" t="s">
        <v>161</v>
      </c>
      <c r="C27" s="82">
        <v>-11859</v>
      </c>
      <c r="E27" s="83">
        <v>2801</v>
      </c>
      <c r="F27" s="44" t="s">
        <v>89</v>
      </c>
    </row>
    <row r="28" spans="2:5" ht="12.75">
      <c r="B28" s="85" t="s">
        <v>143</v>
      </c>
      <c r="C28" s="82">
        <v>-5458</v>
      </c>
      <c r="E28" s="83">
        <v>2458</v>
      </c>
    </row>
    <row r="29" spans="2:5" ht="12.75">
      <c r="B29" s="85" t="s">
        <v>147</v>
      </c>
      <c r="C29" s="86">
        <v>8467</v>
      </c>
      <c r="E29" s="87">
        <v>-3246</v>
      </c>
    </row>
    <row r="30" spans="1:5" ht="12.75">
      <c r="A30" s="74"/>
      <c r="B30" s="85" t="s">
        <v>142</v>
      </c>
      <c r="C30" s="82">
        <f>SUM(C26:C29)</f>
        <v>26735</v>
      </c>
      <c r="E30" s="83">
        <f>SUM(E26:E29)</f>
        <v>31175</v>
      </c>
    </row>
    <row r="31" spans="1:5" ht="12.75">
      <c r="A31" s="74"/>
      <c r="B31" s="85" t="s">
        <v>90</v>
      </c>
      <c r="C31" s="82">
        <v>-3929</v>
      </c>
      <c r="E31" s="83">
        <v>-2646</v>
      </c>
    </row>
    <row r="32" spans="1:6" ht="12.75">
      <c r="A32" s="89"/>
      <c r="B32" s="85" t="s">
        <v>91</v>
      </c>
      <c r="C32" s="82">
        <v>-1758</v>
      </c>
      <c r="E32" s="83">
        <v>-1639</v>
      </c>
      <c r="F32" s="44" t="s">
        <v>84</v>
      </c>
    </row>
    <row r="33" spans="1:5" ht="12.75">
      <c r="A33" s="74"/>
      <c r="B33" s="85" t="s">
        <v>145</v>
      </c>
      <c r="C33" s="90">
        <f>SUM(C30:C32)</f>
        <v>21048</v>
      </c>
      <c r="E33" s="91">
        <f>SUM(E30:E32)</f>
        <v>26890</v>
      </c>
    </row>
    <row r="34" spans="1:5" ht="12.75">
      <c r="A34" s="74"/>
      <c r="B34" s="81"/>
      <c r="C34" s="82"/>
      <c r="E34" s="83"/>
    </row>
    <row r="35" spans="1:5" ht="12.75">
      <c r="A35" s="74"/>
      <c r="B35" s="81"/>
      <c r="C35" s="82"/>
      <c r="E35" s="83"/>
    </row>
    <row r="36" spans="1:5" ht="12.75">
      <c r="A36" s="74"/>
      <c r="B36" s="79" t="s">
        <v>92</v>
      </c>
      <c r="C36" s="82"/>
      <c r="E36" s="83"/>
    </row>
    <row r="37" spans="1:5" ht="12.75">
      <c r="A37" s="74"/>
      <c r="B37" s="81"/>
      <c r="C37" s="82"/>
      <c r="E37" s="83"/>
    </row>
    <row r="38" spans="1:5" ht="12.75" hidden="1">
      <c r="A38" s="74"/>
      <c r="B38" s="81" t="s">
        <v>120</v>
      </c>
      <c r="C38" s="82">
        <v>0</v>
      </c>
      <c r="E38" s="83">
        <v>0</v>
      </c>
    </row>
    <row r="39" spans="1:6" ht="12.75">
      <c r="A39" s="89"/>
      <c r="B39" s="85" t="s">
        <v>93</v>
      </c>
      <c r="C39" s="82">
        <v>-48609</v>
      </c>
      <c r="E39" s="83">
        <v>-32063</v>
      </c>
      <c r="F39" s="44" t="s">
        <v>84</v>
      </c>
    </row>
    <row r="40" spans="1:5" ht="12.75">
      <c r="A40" s="74"/>
      <c r="B40" s="85" t="s">
        <v>94</v>
      </c>
      <c r="C40" s="82">
        <v>275</v>
      </c>
      <c r="E40" s="83">
        <v>98</v>
      </c>
    </row>
    <row r="41" spans="1:5" ht="12.75" hidden="1">
      <c r="A41" s="89"/>
      <c r="B41" s="85" t="s">
        <v>140</v>
      </c>
      <c r="C41" s="82"/>
      <c r="E41" s="105">
        <v>0</v>
      </c>
    </row>
    <row r="42" spans="1:5" ht="12.75" hidden="1">
      <c r="A42" s="89"/>
      <c r="B42" s="85" t="s">
        <v>121</v>
      </c>
      <c r="C42" s="82"/>
      <c r="E42" s="83">
        <v>0</v>
      </c>
    </row>
    <row r="43" spans="1:5" ht="12.75">
      <c r="A43" s="89"/>
      <c r="B43" s="85" t="s">
        <v>173</v>
      </c>
      <c r="C43" s="82">
        <v>700</v>
      </c>
      <c r="E43" s="83">
        <v>0</v>
      </c>
    </row>
    <row r="44" spans="1:5" ht="12.75">
      <c r="A44" s="89"/>
      <c r="B44" s="85" t="s">
        <v>162</v>
      </c>
      <c r="C44" s="82">
        <v>0</v>
      </c>
      <c r="E44" s="83">
        <v>-1</v>
      </c>
    </row>
    <row r="45" spans="1:6" ht="12.75">
      <c r="A45" s="89"/>
      <c r="B45" s="85" t="s">
        <v>95</v>
      </c>
      <c r="C45" s="82">
        <v>9888</v>
      </c>
      <c r="E45" s="83">
        <v>1584</v>
      </c>
      <c r="F45" s="44" t="s">
        <v>84</v>
      </c>
    </row>
    <row r="46" spans="1:5" ht="12.75">
      <c r="A46" s="74"/>
      <c r="B46" s="81" t="s">
        <v>96</v>
      </c>
      <c r="C46" s="90">
        <f>SUM(C38:C45)</f>
        <v>-37746</v>
      </c>
      <c r="E46" s="91">
        <f>SUM(E38:E45)</f>
        <v>-30382</v>
      </c>
    </row>
    <row r="47" spans="1:5" ht="12.75">
      <c r="A47" s="74"/>
      <c r="B47" s="81"/>
      <c r="C47" s="82"/>
      <c r="E47" s="83"/>
    </row>
    <row r="48" spans="1:5" ht="12.75">
      <c r="A48" s="74"/>
      <c r="B48" s="79" t="s">
        <v>97</v>
      </c>
      <c r="C48" s="82"/>
      <c r="E48" s="83"/>
    </row>
    <row r="49" spans="1:3" ht="12.75">
      <c r="A49" s="74"/>
      <c r="B49" s="81"/>
      <c r="C49" s="82"/>
    </row>
    <row r="50" spans="1:5" ht="12.75">
      <c r="A50" s="74"/>
      <c r="B50" s="81" t="s">
        <v>98</v>
      </c>
      <c r="C50" s="82">
        <v>-2400</v>
      </c>
      <c r="E50" s="83">
        <v>-26</v>
      </c>
    </row>
    <row r="51" spans="1:5" ht="12.75">
      <c r="A51" s="74"/>
      <c r="B51" s="81" t="s">
        <v>122</v>
      </c>
      <c r="C51" s="82">
        <v>3421</v>
      </c>
      <c r="E51" s="83">
        <v>1589</v>
      </c>
    </row>
    <row r="52" spans="2:5" ht="12.75">
      <c r="B52" s="81" t="s">
        <v>123</v>
      </c>
      <c r="C52" s="82">
        <v>-3314</v>
      </c>
      <c r="E52" s="83">
        <v>-2543</v>
      </c>
    </row>
    <row r="53" spans="1:5" ht="12.75">
      <c r="A53" s="15"/>
      <c r="B53" s="81" t="s">
        <v>116</v>
      </c>
      <c r="C53" s="82">
        <v>17721</v>
      </c>
      <c r="E53" s="83">
        <v>9469</v>
      </c>
    </row>
    <row r="54" spans="1:5" ht="12.75">
      <c r="A54" s="15"/>
      <c r="B54" s="81" t="s">
        <v>112</v>
      </c>
      <c r="C54" s="82">
        <v>-6805</v>
      </c>
      <c r="E54" s="83">
        <v>-3861</v>
      </c>
    </row>
    <row r="55" spans="1:5" ht="12.75">
      <c r="A55" s="5"/>
      <c r="B55" s="81" t="s">
        <v>124</v>
      </c>
      <c r="C55" s="82">
        <v>11866</v>
      </c>
      <c r="E55" s="83">
        <v>5114</v>
      </c>
    </row>
    <row r="56" spans="1:6" ht="12.75" hidden="1">
      <c r="A56" s="92"/>
      <c r="B56" s="81" t="s">
        <v>98</v>
      </c>
      <c r="C56" s="82">
        <v>0</v>
      </c>
      <c r="E56" s="83">
        <v>0</v>
      </c>
      <c r="F56" s="44" t="s">
        <v>84</v>
      </c>
    </row>
    <row r="57" spans="2:5" ht="12.75">
      <c r="B57" s="81" t="s">
        <v>113</v>
      </c>
      <c r="C57" s="90">
        <f>SUM(C50:C56)</f>
        <v>20489</v>
      </c>
      <c r="E57" s="91">
        <f>SUM(E50:E56)</f>
        <v>9742</v>
      </c>
    </row>
    <row r="58" spans="2:5" ht="12.75">
      <c r="B58" s="81"/>
      <c r="C58" s="82"/>
      <c r="E58" s="83"/>
    </row>
    <row r="59" spans="2:5" ht="12.75">
      <c r="B59" s="79" t="s">
        <v>148</v>
      </c>
      <c r="C59" s="82">
        <f>C33+C46+C57</f>
        <v>3791</v>
      </c>
      <c r="E59" s="83">
        <f>+E33+E46+E57</f>
        <v>6250</v>
      </c>
    </row>
    <row r="60" spans="2:5" ht="12.75">
      <c r="B60" s="79" t="s">
        <v>99</v>
      </c>
      <c r="C60" s="82"/>
      <c r="E60" s="83"/>
    </row>
    <row r="61" spans="2:5" ht="12.75">
      <c r="B61" s="79" t="s">
        <v>146</v>
      </c>
      <c r="C61" s="82">
        <v>-536</v>
      </c>
      <c r="E61" s="83">
        <v>44</v>
      </c>
    </row>
    <row r="62" spans="2:5" ht="12.75">
      <c r="B62" s="79" t="s">
        <v>100</v>
      </c>
      <c r="C62" s="82">
        <v>29206</v>
      </c>
      <c r="E62" s="83">
        <v>22912</v>
      </c>
    </row>
    <row r="63" spans="2:5" ht="12.75">
      <c r="B63" s="79" t="s">
        <v>101</v>
      </c>
      <c r="C63" s="82"/>
      <c r="E63" s="83"/>
    </row>
    <row r="64" spans="2:5" ht="12.75">
      <c r="B64" s="79" t="s">
        <v>102</v>
      </c>
      <c r="C64" s="90">
        <f>SUM(C59:C63)</f>
        <v>32461</v>
      </c>
      <c r="E64" s="91">
        <f>SUM(E59:E62)</f>
        <v>29206</v>
      </c>
    </row>
    <row r="65" spans="2:5" ht="12.75">
      <c r="B65" s="81"/>
      <c r="C65" s="82"/>
      <c r="E65" s="83"/>
    </row>
    <row r="66" spans="2:5" ht="12.75">
      <c r="B66" s="81" t="s">
        <v>103</v>
      </c>
      <c r="C66" s="82"/>
      <c r="E66" s="83"/>
    </row>
    <row r="67" spans="2:5" ht="12.75">
      <c r="B67" s="81" t="s">
        <v>104</v>
      </c>
      <c r="C67" s="82">
        <v>34108</v>
      </c>
      <c r="E67" s="83">
        <v>29705</v>
      </c>
    </row>
    <row r="68" spans="1:6" ht="12.75">
      <c r="A68" s="93"/>
      <c r="B68" s="81" t="s">
        <v>105</v>
      </c>
      <c r="C68" s="82">
        <v>-1622</v>
      </c>
      <c r="E68" s="83">
        <v>-476</v>
      </c>
      <c r="F68" s="44" t="s">
        <v>84</v>
      </c>
    </row>
    <row r="69" spans="1:5" ht="12.75">
      <c r="A69" s="93"/>
      <c r="B69" s="81" t="s">
        <v>141</v>
      </c>
      <c r="C69" s="82">
        <v>-25</v>
      </c>
      <c r="E69" s="83">
        <v>-23</v>
      </c>
    </row>
    <row r="70" spans="2:5" ht="12.75">
      <c r="B70" s="81"/>
      <c r="C70" s="90">
        <f>SUM(C67:C69)</f>
        <v>32461</v>
      </c>
      <c r="E70" s="90">
        <f>SUM(E67:E69)</f>
        <v>29206</v>
      </c>
    </row>
    <row r="71" spans="2:3" ht="12.75">
      <c r="B71" s="81"/>
      <c r="C71" s="88"/>
    </row>
    <row r="72" spans="2:5" ht="12.75" hidden="1">
      <c r="B72" s="81" t="s">
        <v>106</v>
      </c>
      <c r="C72" s="94">
        <f>C64-C70</f>
        <v>0</v>
      </c>
      <c r="E72" s="44">
        <v>-0.0034599999999045394</v>
      </c>
    </row>
    <row r="73" spans="2:3" ht="12.75" hidden="1">
      <c r="B73" s="81"/>
      <c r="C73" s="95"/>
    </row>
    <row r="74" spans="2:3" ht="12.75">
      <c r="B74" s="71" t="s">
        <v>117</v>
      </c>
      <c r="C74" s="96"/>
    </row>
    <row r="75" spans="2:3" ht="12.75">
      <c r="B75" s="72" t="s">
        <v>136</v>
      </c>
      <c r="C75" s="97"/>
    </row>
    <row r="76" ht="12.75">
      <c r="B76" s="72" t="s">
        <v>118</v>
      </c>
    </row>
  </sheetData>
  <printOptions/>
  <pageMargins left="0.75" right="0.75" top="0.65" bottom="0.35" header="0.36" footer="0.1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3">
      <pane xSplit="1" ySplit="7" topLeftCell="B10" activePane="bottomRight" state="frozen"/>
      <selection pane="topLeft" activeCell="A3" sqref="A3"/>
      <selection pane="topRight" activeCell="B3" sqref="B3"/>
      <selection pane="bottomLeft" activeCell="A10" sqref="A10"/>
      <selection pane="bottomRight" activeCell="C53" sqref="C53"/>
    </sheetView>
  </sheetViews>
  <sheetFormatPr defaultColWidth="9.140625" defaultRowHeight="12.75"/>
  <cols>
    <col min="1" max="1" width="22.00390625" style="0" customWidth="1"/>
    <col min="2" max="2" width="4.8515625" style="0" customWidth="1"/>
    <col min="3" max="3" width="12.140625" style="46" customWidth="1"/>
    <col min="4" max="4" width="1.28515625" style="46" customWidth="1"/>
    <col min="5" max="5" width="12.140625" style="46" customWidth="1"/>
    <col min="6" max="6" width="1.28515625" style="46" customWidth="1"/>
    <col min="7" max="8" width="12.00390625" style="46" customWidth="1"/>
    <col min="9" max="9" width="1.28515625" style="46" customWidth="1"/>
    <col min="10" max="10" width="12.28125" style="46" customWidth="1"/>
    <col min="11" max="11" width="1.28515625" style="46" customWidth="1"/>
    <col min="12" max="12" width="12.140625" style="46" customWidth="1"/>
    <col min="13" max="13" width="1.28515625" style="46" customWidth="1"/>
    <col min="14" max="14" width="12.140625" style="46" customWidth="1"/>
    <col min="15" max="15" width="6.00390625" style="0" customWidth="1"/>
  </cols>
  <sheetData>
    <row r="1" spans="1:14" ht="12.7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4:13" ht="12.75">
      <c r="D2" s="48"/>
      <c r="F2" s="48"/>
      <c r="G2" s="48"/>
      <c r="H2" s="48"/>
      <c r="I2" s="48"/>
      <c r="J2" s="48"/>
      <c r="K2" s="48"/>
      <c r="M2" s="48"/>
    </row>
    <row r="3" spans="1:14" ht="12.75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2.75">
      <c r="A4" s="115" t="s">
        <v>158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4:13" ht="12.75">
      <c r="D5" s="48"/>
      <c r="F5" s="48"/>
      <c r="G5" s="48"/>
      <c r="H5" s="48"/>
      <c r="I5" s="48"/>
      <c r="J5" s="48"/>
      <c r="K5" s="48"/>
      <c r="M5" s="48"/>
    </row>
    <row r="6" spans="3:14" ht="12.75">
      <c r="C6" s="49"/>
      <c r="D6" s="50"/>
      <c r="E6" s="49"/>
      <c r="F6" s="50"/>
      <c r="G6" s="50" t="s">
        <v>43</v>
      </c>
      <c r="H6" s="50" t="s">
        <v>59</v>
      </c>
      <c r="I6" s="50"/>
      <c r="J6" s="108" t="s">
        <v>61</v>
      </c>
      <c r="K6" s="50"/>
      <c r="L6" s="49"/>
      <c r="M6" s="50"/>
      <c r="N6" s="49"/>
    </row>
    <row r="7" spans="3:14" ht="12.75">
      <c r="C7" s="49"/>
      <c r="D7" s="50"/>
      <c r="E7" s="49" t="s">
        <v>38</v>
      </c>
      <c r="F7" s="50"/>
      <c r="G7" s="50" t="s">
        <v>60</v>
      </c>
      <c r="H7" s="50" t="s">
        <v>61</v>
      </c>
      <c r="I7" s="50"/>
      <c r="J7" s="108" t="s">
        <v>150</v>
      </c>
      <c r="K7" s="50"/>
      <c r="L7" s="49" t="s">
        <v>34</v>
      </c>
      <c r="M7" s="50"/>
      <c r="N7" s="49"/>
    </row>
    <row r="8" spans="2:14" ht="12.75">
      <c r="B8" s="9" t="s">
        <v>45</v>
      </c>
      <c r="C8" s="51" t="s">
        <v>4</v>
      </c>
      <c r="D8" s="52"/>
      <c r="E8" s="51" t="s">
        <v>39</v>
      </c>
      <c r="F8" s="52"/>
      <c r="G8" s="51" t="s">
        <v>44</v>
      </c>
      <c r="H8" s="51" t="s">
        <v>62</v>
      </c>
      <c r="I8" s="52"/>
      <c r="J8" s="51" t="s">
        <v>151</v>
      </c>
      <c r="K8" s="52"/>
      <c r="L8" s="51" t="s">
        <v>35</v>
      </c>
      <c r="M8" s="52"/>
      <c r="N8" s="51" t="s">
        <v>36</v>
      </c>
    </row>
    <row r="9" spans="3:14" ht="12.75">
      <c r="C9" s="53" t="s">
        <v>28</v>
      </c>
      <c r="D9" s="54"/>
      <c r="E9" s="53" t="s">
        <v>28</v>
      </c>
      <c r="F9" s="54"/>
      <c r="G9" s="53" t="s">
        <v>28</v>
      </c>
      <c r="H9" s="49" t="s">
        <v>28</v>
      </c>
      <c r="I9" s="54"/>
      <c r="J9" s="49" t="s">
        <v>28</v>
      </c>
      <c r="K9" s="54"/>
      <c r="L9" s="53" t="s">
        <v>28</v>
      </c>
      <c r="M9" s="54"/>
      <c r="N9" s="53" t="s">
        <v>28</v>
      </c>
    </row>
    <row r="10" spans="3:14" ht="12.75" hidden="1">
      <c r="C10" s="53"/>
      <c r="D10" s="54"/>
      <c r="E10" s="53"/>
      <c r="F10" s="54"/>
      <c r="G10" s="53"/>
      <c r="H10" s="49"/>
      <c r="I10" s="54"/>
      <c r="J10" s="54"/>
      <c r="K10" s="54"/>
      <c r="L10" s="53"/>
      <c r="M10" s="54"/>
      <c r="N10" s="53"/>
    </row>
    <row r="11" spans="1:14" ht="12.75" hidden="1">
      <c r="A11" s="19" t="s">
        <v>58</v>
      </c>
      <c r="C11" s="53">
        <v>60011</v>
      </c>
      <c r="D11" s="54"/>
      <c r="E11" s="53">
        <v>3</v>
      </c>
      <c r="F11" s="54"/>
      <c r="G11" s="53">
        <v>1199</v>
      </c>
      <c r="H11" s="53">
        <v>107</v>
      </c>
      <c r="I11" s="54"/>
      <c r="J11" s="54">
        <v>9921</v>
      </c>
      <c r="K11" s="54"/>
      <c r="L11" s="53">
        <v>45300</v>
      </c>
      <c r="M11" s="54"/>
      <c r="N11" s="46">
        <f>SUM(C11:M11)</f>
        <v>116541</v>
      </c>
    </row>
    <row r="12" spans="3:13" ht="12.75" hidden="1">
      <c r="C12" s="53"/>
      <c r="D12" s="54"/>
      <c r="E12" s="53"/>
      <c r="F12" s="54"/>
      <c r="G12" s="53"/>
      <c r="H12" s="49"/>
      <c r="I12" s="54"/>
      <c r="J12" s="54"/>
      <c r="K12" s="54"/>
      <c r="L12" s="53"/>
      <c r="M12" s="54"/>
    </row>
    <row r="13" spans="1:14" ht="12.75" hidden="1">
      <c r="A13" t="s">
        <v>65</v>
      </c>
      <c r="C13" s="53">
        <v>1</v>
      </c>
      <c r="D13" s="54"/>
      <c r="E13" s="53">
        <v>1</v>
      </c>
      <c r="F13" s="54"/>
      <c r="G13" s="53">
        <v>0</v>
      </c>
      <c r="H13" s="49">
        <v>0</v>
      </c>
      <c r="I13" s="54"/>
      <c r="J13" s="54">
        <v>0</v>
      </c>
      <c r="K13" s="54"/>
      <c r="L13" s="53">
        <v>0</v>
      </c>
      <c r="M13" s="54"/>
      <c r="N13" s="46">
        <f>SUM(C13:M13)</f>
        <v>2</v>
      </c>
    </row>
    <row r="14" spans="3:13" ht="12.75" hidden="1">
      <c r="C14" s="53"/>
      <c r="D14" s="54"/>
      <c r="E14" s="53"/>
      <c r="F14" s="54"/>
      <c r="G14" s="53"/>
      <c r="H14" s="49"/>
      <c r="I14" s="54"/>
      <c r="J14" s="54"/>
      <c r="K14" s="54"/>
      <c r="L14" s="53"/>
      <c r="M14" s="54"/>
    </row>
    <row r="15" spans="1:14" ht="12.75" hidden="1">
      <c r="A15" t="s">
        <v>126</v>
      </c>
      <c r="C15" s="53">
        <v>0</v>
      </c>
      <c r="D15" s="54"/>
      <c r="E15" s="53">
        <v>0</v>
      </c>
      <c r="F15" s="54"/>
      <c r="G15" s="53">
        <v>0</v>
      </c>
      <c r="H15" s="49">
        <v>0</v>
      </c>
      <c r="I15" s="54"/>
      <c r="J15" s="54">
        <v>0</v>
      </c>
      <c r="K15" s="54"/>
      <c r="L15" s="53">
        <v>-301</v>
      </c>
      <c r="M15" s="54"/>
      <c r="N15" s="46">
        <f>SUM(C15:M15)</f>
        <v>-301</v>
      </c>
    </row>
    <row r="16" spans="3:13" ht="12.75" hidden="1">
      <c r="C16" s="53"/>
      <c r="D16" s="54"/>
      <c r="E16" s="53"/>
      <c r="F16" s="54"/>
      <c r="G16" s="53"/>
      <c r="H16" s="49"/>
      <c r="I16" s="54"/>
      <c r="J16" s="54"/>
      <c r="K16" s="54"/>
      <c r="L16" s="53"/>
      <c r="M16" s="54"/>
    </row>
    <row r="17" spans="1:14" ht="12.75" hidden="1">
      <c r="A17" t="s">
        <v>127</v>
      </c>
      <c r="C17" s="53">
        <v>0</v>
      </c>
      <c r="D17" s="54"/>
      <c r="E17" s="53">
        <v>0</v>
      </c>
      <c r="F17" s="54"/>
      <c r="G17" s="53">
        <v>0</v>
      </c>
      <c r="H17" s="49">
        <v>108</v>
      </c>
      <c r="I17" s="54"/>
      <c r="J17" s="54">
        <v>0</v>
      </c>
      <c r="K17" s="54"/>
      <c r="L17" s="53">
        <v>-108</v>
      </c>
      <c r="M17" s="54"/>
      <c r="N17" s="46">
        <f>SUM(C17:M17)</f>
        <v>0</v>
      </c>
    </row>
    <row r="18" spans="3:13" ht="12.75" hidden="1">
      <c r="C18" s="53"/>
      <c r="D18" s="54"/>
      <c r="E18" s="53"/>
      <c r="F18" s="54"/>
      <c r="G18" s="53"/>
      <c r="H18" s="49"/>
      <c r="I18" s="54"/>
      <c r="J18" s="54"/>
      <c r="K18" s="54"/>
      <c r="L18" s="53"/>
      <c r="M18" s="54"/>
    </row>
    <row r="19" spans="1:13" ht="12.75" hidden="1">
      <c r="A19" t="s">
        <v>128</v>
      </c>
      <c r="C19" s="53"/>
      <c r="D19" s="54"/>
      <c r="E19" s="53"/>
      <c r="F19" s="54"/>
      <c r="G19" s="53"/>
      <c r="H19" s="49"/>
      <c r="I19" s="54"/>
      <c r="J19" s="54"/>
      <c r="K19" s="54"/>
      <c r="L19" s="53"/>
      <c r="M19" s="54"/>
    </row>
    <row r="20" spans="1:13" ht="12.75" hidden="1">
      <c r="A20" t="s">
        <v>129</v>
      </c>
      <c r="C20" s="53"/>
      <c r="D20" s="54"/>
      <c r="E20" s="53"/>
      <c r="F20" s="54"/>
      <c r="G20" s="53"/>
      <c r="H20" s="49"/>
      <c r="I20" s="54"/>
      <c r="J20" s="54"/>
      <c r="K20" s="54"/>
      <c r="L20" s="53"/>
      <c r="M20" s="54"/>
    </row>
    <row r="21" spans="1:14" ht="12.75" hidden="1">
      <c r="A21" t="s">
        <v>130</v>
      </c>
      <c r="C21" s="53">
        <v>0</v>
      </c>
      <c r="D21" s="54"/>
      <c r="E21" s="53">
        <v>0</v>
      </c>
      <c r="F21" s="54"/>
      <c r="G21" s="53">
        <v>-1199</v>
      </c>
      <c r="H21" s="49">
        <v>0</v>
      </c>
      <c r="I21" s="54"/>
      <c r="J21" s="54">
        <v>0</v>
      </c>
      <c r="K21" s="54"/>
      <c r="L21" s="53">
        <v>0</v>
      </c>
      <c r="M21" s="54"/>
      <c r="N21" s="46">
        <f>SUM(C21:M21)</f>
        <v>-1199</v>
      </c>
    </row>
    <row r="22" spans="3:13" ht="12.75" hidden="1">
      <c r="C22" s="53"/>
      <c r="D22" s="54"/>
      <c r="E22" s="53"/>
      <c r="F22" s="54"/>
      <c r="G22" s="53"/>
      <c r="H22" s="49"/>
      <c r="I22" s="54"/>
      <c r="J22" s="54"/>
      <c r="K22" s="54"/>
      <c r="L22" s="53"/>
      <c r="M22" s="54"/>
    </row>
    <row r="23" spans="1:14" ht="12.75" hidden="1">
      <c r="A23" s="13" t="s">
        <v>66</v>
      </c>
      <c r="B23" s="13"/>
      <c r="C23" s="54">
        <v>0</v>
      </c>
      <c r="D23" s="54"/>
      <c r="E23" s="54">
        <v>0</v>
      </c>
      <c r="F23" s="54"/>
      <c r="G23" s="54">
        <v>0</v>
      </c>
      <c r="H23" s="50">
        <v>0</v>
      </c>
      <c r="I23" s="54"/>
      <c r="J23" s="54">
        <v>0</v>
      </c>
      <c r="K23" s="54"/>
      <c r="L23" s="54">
        <v>-3001</v>
      </c>
      <c r="M23" s="54"/>
      <c r="N23" s="48">
        <f>SUM(C23:M23)</f>
        <v>-3001</v>
      </c>
    </row>
    <row r="24" spans="1:14" ht="12.75" hidden="1">
      <c r="A24" s="13"/>
      <c r="B24" s="13"/>
      <c r="C24" s="56"/>
      <c r="D24" s="56"/>
      <c r="E24" s="56"/>
      <c r="F24" s="56"/>
      <c r="G24" s="56"/>
      <c r="H24" s="57"/>
      <c r="I24" s="56"/>
      <c r="J24" s="56"/>
      <c r="K24" s="56"/>
      <c r="L24" s="56"/>
      <c r="M24" s="56"/>
      <c r="N24" s="55"/>
    </row>
    <row r="25" spans="1:14" ht="12.75">
      <c r="A25" s="44" t="s">
        <v>125</v>
      </c>
      <c r="C25" s="103">
        <f>SUM(C11:C24)</f>
        <v>60012</v>
      </c>
      <c r="D25" s="103"/>
      <c r="E25" s="103">
        <f>SUM(E11:E24)</f>
        <v>4</v>
      </c>
      <c r="F25" s="103"/>
      <c r="G25" s="103">
        <f>SUM(G11:G24)</f>
        <v>0</v>
      </c>
      <c r="H25" s="103">
        <f>SUM(H11:H24)</f>
        <v>215</v>
      </c>
      <c r="I25" s="103"/>
      <c r="J25" s="103">
        <f>SUM(J11:J24)</f>
        <v>9921</v>
      </c>
      <c r="K25" s="103"/>
      <c r="L25" s="103">
        <f>SUM(L11:L24)</f>
        <v>41890</v>
      </c>
      <c r="M25" s="103"/>
      <c r="N25" s="104">
        <f>SUM(C25:M25)</f>
        <v>112042</v>
      </c>
    </row>
    <row r="26" spans="3:13" ht="12.75" hidden="1">
      <c r="C26" s="53"/>
      <c r="D26" s="54"/>
      <c r="E26" s="53"/>
      <c r="F26" s="54"/>
      <c r="G26" s="53"/>
      <c r="H26" s="49"/>
      <c r="I26" s="54"/>
      <c r="J26" s="54"/>
      <c r="K26" s="54"/>
      <c r="L26" s="53"/>
      <c r="M26" s="54"/>
    </row>
    <row r="27" spans="1:15" ht="12.75" hidden="1">
      <c r="A27" t="s">
        <v>65</v>
      </c>
      <c r="C27" s="46">
        <v>0</v>
      </c>
      <c r="D27" s="48"/>
      <c r="E27" s="46">
        <v>0</v>
      </c>
      <c r="F27" s="48"/>
      <c r="G27" s="48">
        <v>0</v>
      </c>
      <c r="H27" s="48">
        <v>0</v>
      </c>
      <c r="I27" s="48"/>
      <c r="J27" s="48"/>
      <c r="K27" s="48"/>
      <c r="L27" s="46">
        <v>0</v>
      </c>
      <c r="M27" s="48"/>
      <c r="N27" s="46">
        <f>SUM(C27:M27)</f>
        <v>0</v>
      </c>
      <c r="O27" s="14"/>
    </row>
    <row r="28" spans="4:15" ht="12.75">
      <c r="D28" s="48"/>
      <c r="F28" s="48"/>
      <c r="G28" s="48"/>
      <c r="H28" s="48"/>
      <c r="I28" s="48"/>
      <c r="J28" s="48"/>
      <c r="K28" s="48"/>
      <c r="M28" s="48"/>
      <c r="N28" s="48"/>
      <c r="O28" s="14"/>
    </row>
    <row r="29" spans="1:15" ht="12.75">
      <c r="A29" t="s">
        <v>170</v>
      </c>
      <c r="D29" s="48"/>
      <c r="F29" s="48"/>
      <c r="G29" s="48"/>
      <c r="H29" s="48"/>
      <c r="I29" s="48"/>
      <c r="J29" s="48"/>
      <c r="K29" s="48"/>
      <c r="L29" s="46">
        <v>11086</v>
      </c>
      <c r="M29" s="48"/>
      <c r="N29" s="48">
        <f>SUM(C29:M29)</f>
        <v>11086</v>
      </c>
      <c r="O29" s="14"/>
    </row>
    <row r="30" spans="4:15" ht="12.75">
      <c r="D30" s="48"/>
      <c r="F30" s="48"/>
      <c r="G30" s="48"/>
      <c r="H30" s="48"/>
      <c r="I30" s="48"/>
      <c r="J30" s="48"/>
      <c r="K30" s="48"/>
      <c r="M30" s="48"/>
      <c r="N30" s="48"/>
      <c r="O30" s="14"/>
    </row>
    <row r="31" spans="1:15" ht="12.75">
      <c r="A31" t="s">
        <v>127</v>
      </c>
      <c r="D31" s="48"/>
      <c r="F31" s="48"/>
      <c r="G31" s="48"/>
      <c r="H31" s="48">
        <v>225</v>
      </c>
      <c r="I31" s="48"/>
      <c r="J31" s="48"/>
      <c r="K31" s="48"/>
      <c r="L31" s="46">
        <v>-225</v>
      </c>
      <c r="M31" s="48"/>
      <c r="N31" s="48">
        <f>SUM(C31:M31)</f>
        <v>0</v>
      </c>
      <c r="O31" s="14"/>
    </row>
    <row r="32" spans="4:15" ht="12.75">
      <c r="D32" s="48"/>
      <c r="F32" s="48"/>
      <c r="G32" s="48"/>
      <c r="H32" s="48"/>
      <c r="I32" s="48"/>
      <c r="J32" s="48"/>
      <c r="K32" s="48"/>
      <c r="M32" s="48"/>
      <c r="N32" s="48"/>
      <c r="O32" s="14"/>
    </row>
    <row r="33" spans="1:15" ht="12.75">
      <c r="A33" t="s">
        <v>165</v>
      </c>
      <c r="D33" s="48"/>
      <c r="F33" s="48"/>
      <c r="G33" s="48">
        <v>44</v>
      </c>
      <c r="H33" s="48"/>
      <c r="I33" s="48"/>
      <c r="J33" s="48"/>
      <c r="K33" s="48"/>
      <c r="M33" s="48"/>
      <c r="N33" s="48">
        <f>SUM(C33:M33)</f>
        <v>44</v>
      </c>
      <c r="O33" s="14"/>
    </row>
    <row r="34" spans="1:15" ht="12.75">
      <c r="A34" t="s">
        <v>166</v>
      </c>
      <c r="D34" s="48"/>
      <c r="F34" s="48"/>
      <c r="G34" s="48"/>
      <c r="H34" s="48"/>
      <c r="I34" s="48"/>
      <c r="J34" s="48"/>
      <c r="K34" s="48"/>
      <c r="M34" s="48"/>
      <c r="N34" s="48"/>
      <c r="O34" s="14"/>
    </row>
    <row r="35" spans="4:15" ht="12.75">
      <c r="D35" s="48"/>
      <c r="F35" s="48"/>
      <c r="G35" s="48"/>
      <c r="H35" s="48"/>
      <c r="I35" s="48"/>
      <c r="J35" s="48"/>
      <c r="K35" s="48"/>
      <c r="M35" s="48"/>
      <c r="N35" s="48"/>
      <c r="O35" s="14"/>
    </row>
    <row r="36" spans="1:15" ht="13.5" thickBot="1">
      <c r="A36" t="s">
        <v>164</v>
      </c>
      <c r="C36" s="100">
        <f>SUM(C25:C35)</f>
        <v>60012</v>
      </c>
      <c r="D36" s="100"/>
      <c r="E36" s="100">
        <f>SUM(E25:E35)</f>
        <v>4</v>
      </c>
      <c r="F36" s="100"/>
      <c r="G36" s="100">
        <f>SUM(G25:G35)</f>
        <v>44</v>
      </c>
      <c r="H36" s="100">
        <f>SUM(H25:H35)</f>
        <v>440</v>
      </c>
      <c r="I36" s="100"/>
      <c r="J36" s="100">
        <f>SUM(J25:J35)</f>
        <v>9921</v>
      </c>
      <c r="K36" s="100"/>
      <c r="L36" s="100">
        <f>SUM(L25:L35)</f>
        <v>52751</v>
      </c>
      <c r="M36" s="100"/>
      <c r="N36" s="100">
        <f>SUM(N25:N35)</f>
        <v>123172</v>
      </c>
      <c r="O36" s="14"/>
    </row>
    <row r="37" spans="4:15" ht="12.75">
      <c r="D37" s="48"/>
      <c r="F37" s="48"/>
      <c r="G37" s="48"/>
      <c r="H37" s="48"/>
      <c r="I37" s="48"/>
      <c r="J37" s="48"/>
      <c r="K37" s="48"/>
      <c r="M37" s="48"/>
      <c r="O37" s="14"/>
    </row>
    <row r="38" spans="4:15" ht="12.75">
      <c r="D38" s="48"/>
      <c r="F38" s="48"/>
      <c r="G38" s="48"/>
      <c r="H38" s="48"/>
      <c r="I38" s="48"/>
      <c r="J38" s="48"/>
      <c r="K38" s="48"/>
      <c r="M38" s="48"/>
      <c r="O38" s="14"/>
    </row>
    <row r="39" spans="4:15" ht="12.75">
      <c r="D39" s="48"/>
      <c r="F39" s="48"/>
      <c r="G39" s="48"/>
      <c r="H39" s="48"/>
      <c r="I39" s="48"/>
      <c r="J39" s="48"/>
      <c r="K39" s="48"/>
      <c r="M39" s="48"/>
      <c r="O39" s="14"/>
    </row>
    <row r="40" spans="1:15" ht="12.75">
      <c r="A40" t="s">
        <v>137</v>
      </c>
      <c r="C40" s="46">
        <v>60012</v>
      </c>
      <c r="D40" s="48"/>
      <c r="E40" s="46">
        <v>4</v>
      </c>
      <c r="F40" s="48"/>
      <c r="G40" s="48">
        <v>44</v>
      </c>
      <c r="H40" s="48">
        <v>440</v>
      </c>
      <c r="I40" s="48"/>
      <c r="J40" s="48">
        <v>9921</v>
      </c>
      <c r="K40" s="48"/>
      <c r="L40" s="46">
        <v>52751</v>
      </c>
      <c r="M40" s="48"/>
      <c r="N40" s="46">
        <f>SUM(C40:L40)</f>
        <v>123172</v>
      </c>
      <c r="O40" s="14"/>
    </row>
    <row r="41" spans="4:15" ht="12.75">
      <c r="D41" s="48"/>
      <c r="F41" s="48"/>
      <c r="G41" s="48"/>
      <c r="H41" s="48"/>
      <c r="I41" s="48"/>
      <c r="J41" s="48"/>
      <c r="K41" s="48"/>
      <c r="M41" s="48"/>
      <c r="O41" s="14"/>
    </row>
    <row r="42" spans="1:15" ht="12.75">
      <c r="A42" t="s">
        <v>170</v>
      </c>
      <c r="C42" s="46">
        <v>0</v>
      </c>
      <c r="D42" s="48"/>
      <c r="E42" s="46">
        <v>0</v>
      </c>
      <c r="F42" s="48"/>
      <c r="G42" s="48">
        <v>0</v>
      </c>
      <c r="H42" s="48">
        <v>0</v>
      </c>
      <c r="I42" s="48"/>
      <c r="J42" s="48"/>
      <c r="K42" s="48"/>
      <c r="L42" s="46">
        <v>13624</v>
      </c>
      <c r="M42" s="48"/>
      <c r="N42" s="46">
        <f>SUM(C42:M42)</f>
        <v>13624</v>
      </c>
      <c r="O42" s="14"/>
    </row>
    <row r="43" spans="4:15" ht="12.75" hidden="1">
      <c r="D43" s="48"/>
      <c r="F43" s="48"/>
      <c r="G43" s="48"/>
      <c r="H43" s="48"/>
      <c r="I43" s="48"/>
      <c r="J43" s="48"/>
      <c r="K43" s="48"/>
      <c r="M43" s="48"/>
      <c r="O43" s="14"/>
    </row>
    <row r="44" spans="4:15" ht="12.75" hidden="1">
      <c r="D44" s="48"/>
      <c r="F44" s="48"/>
      <c r="G44" s="48"/>
      <c r="H44" s="48"/>
      <c r="I44" s="48"/>
      <c r="J44" s="48"/>
      <c r="K44" s="48"/>
      <c r="M44" s="48"/>
      <c r="O44" s="14"/>
    </row>
    <row r="45" spans="4:15" ht="12.75" hidden="1">
      <c r="D45" s="48"/>
      <c r="F45" s="48"/>
      <c r="G45" s="48"/>
      <c r="H45" s="48"/>
      <c r="I45" s="48"/>
      <c r="J45" s="48"/>
      <c r="K45" s="48"/>
      <c r="M45" s="48"/>
      <c r="O45" s="14"/>
    </row>
    <row r="46" spans="4:15" ht="12.75" hidden="1">
      <c r="D46" s="48"/>
      <c r="F46" s="48"/>
      <c r="G46" s="48"/>
      <c r="H46" s="48"/>
      <c r="I46" s="48"/>
      <c r="J46" s="48"/>
      <c r="K46" s="48"/>
      <c r="M46" s="48"/>
      <c r="O46" s="14"/>
    </row>
    <row r="47" spans="1:15" ht="12.75" hidden="1">
      <c r="A47" t="s">
        <v>68</v>
      </c>
      <c r="C47" s="46">
        <v>0</v>
      </c>
      <c r="D47" s="48"/>
      <c r="E47" s="46">
        <v>0</v>
      </c>
      <c r="F47" s="48"/>
      <c r="G47" s="48">
        <v>0</v>
      </c>
      <c r="H47" s="48"/>
      <c r="I47" s="48"/>
      <c r="J47" s="48"/>
      <c r="K47" s="48"/>
      <c r="M47" s="48"/>
      <c r="N47" s="46">
        <f>SUM(C47:M47)</f>
        <v>0</v>
      </c>
      <c r="O47" s="14"/>
    </row>
    <row r="48" spans="4:15" ht="12.75" hidden="1">
      <c r="D48" s="48"/>
      <c r="F48" s="48"/>
      <c r="G48" s="48"/>
      <c r="H48" s="48"/>
      <c r="I48" s="48"/>
      <c r="J48" s="48"/>
      <c r="K48" s="48"/>
      <c r="M48" s="48"/>
      <c r="O48" s="14"/>
    </row>
    <row r="49" spans="1:15" ht="12.75" hidden="1">
      <c r="A49" t="s">
        <v>66</v>
      </c>
      <c r="B49" s="9"/>
      <c r="C49" s="46">
        <v>0</v>
      </c>
      <c r="D49" s="48"/>
      <c r="E49" s="46">
        <v>0</v>
      </c>
      <c r="F49" s="48"/>
      <c r="G49" s="48">
        <v>0</v>
      </c>
      <c r="H49" s="48">
        <v>0</v>
      </c>
      <c r="I49" s="48"/>
      <c r="J49" s="48"/>
      <c r="K49" s="48"/>
      <c r="L49" s="46">
        <v>0</v>
      </c>
      <c r="M49" s="48"/>
      <c r="N49" s="46">
        <f>SUM(C49:M49)</f>
        <v>0</v>
      </c>
      <c r="O49" s="14"/>
    </row>
    <row r="50" spans="2:15" ht="12.75">
      <c r="B50" s="9"/>
      <c r="D50" s="48"/>
      <c r="F50" s="48"/>
      <c r="G50" s="48"/>
      <c r="H50" s="48"/>
      <c r="I50" s="48"/>
      <c r="J50" s="48"/>
      <c r="K50" s="48"/>
      <c r="M50" s="48"/>
      <c r="O50" s="14"/>
    </row>
    <row r="51" spans="1:15" ht="12.75">
      <c r="A51" t="s">
        <v>171</v>
      </c>
      <c r="B51" s="9"/>
      <c r="D51" s="48"/>
      <c r="F51" s="48"/>
      <c r="G51" s="48"/>
      <c r="H51" s="48"/>
      <c r="I51" s="48"/>
      <c r="J51" s="111">
        <v>23</v>
      </c>
      <c r="K51" s="48"/>
      <c r="M51" s="48"/>
      <c r="N51" s="46">
        <f>SUM(C51:M51)</f>
        <v>23</v>
      </c>
      <c r="O51" s="14"/>
    </row>
    <row r="52" spans="2:15" ht="12.75">
      <c r="B52" s="9"/>
      <c r="D52" s="48"/>
      <c r="F52" s="48"/>
      <c r="G52" s="48"/>
      <c r="H52" s="48"/>
      <c r="I52" s="48"/>
      <c r="J52" s="48"/>
      <c r="K52" s="48"/>
      <c r="M52" s="48"/>
      <c r="O52" s="14"/>
    </row>
    <row r="53" spans="1:15" ht="12.75">
      <c r="A53" t="s">
        <v>131</v>
      </c>
      <c r="B53" s="9"/>
      <c r="D53" s="48"/>
      <c r="F53" s="48"/>
      <c r="G53" s="48"/>
      <c r="H53" s="48"/>
      <c r="I53" s="48"/>
      <c r="J53" s="48"/>
      <c r="K53" s="48"/>
      <c r="M53" s="48"/>
      <c r="O53" s="14"/>
    </row>
    <row r="54" spans="1:15" ht="12.75">
      <c r="A54" t="s">
        <v>132</v>
      </c>
      <c r="B54" s="9"/>
      <c r="D54" s="48"/>
      <c r="F54" s="48"/>
      <c r="G54" s="48"/>
      <c r="H54" s="48"/>
      <c r="I54" s="48"/>
      <c r="J54" s="48"/>
      <c r="K54" s="48"/>
      <c r="M54" s="48"/>
      <c r="O54" s="14"/>
    </row>
    <row r="55" spans="1:15" ht="12.75">
      <c r="A55" t="s">
        <v>133</v>
      </c>
      <c r="B55" s="9"/>
      <c r="C55" s="46">
        <v>0</v>
      </c>
      <c r="D55" s="48"/>
      <c r="E55" s="46">
        <v>0</v>
      </c>
      <c r="F55" s="48"/>
      <c r="G55" s="109">
        <v>-536</v>
      </c>
      <c r="H55" s="48">
        <v>0</v>
      </c>
      <c r="I55" s="48"/>
      <c r="J55" s="109">
        <v>0</v>
      </c>
      <c r="K55" s="48"/>
      <c r="L55" s="46">
        <v>0</v>
      </c>
      <c r="M55" s="48"/>
      <c r="N55" s="46">
        <f>SUM(C55:M55)</f>
        <v>-536</v>
      </c>
      <c r="O55" s="14"/>
    </row>
    <row r="56" spans="2:15" ht="12.75">
      <c r="B56" s="9"/>
      <c r="D56" s="48"/>
      <c r="F56" s="48"/>
      <c r="G56" s="48"/>
      <c r="H56" s="48"/>
      <c r="I56" s="48"/>
      <c r="J56" s="48"/>
      <c r="K56" s="48"/>
      <c r="M56" s="48"/>
      <c r="O56" s="14"/>
    </row>
    <row r="57" spans="1:15" ht="12.75">
      <c r="A57" t="s">
        <v>66</v>
      </c>
      <c r="B57" s="9"/>
      <c r="D57" s="48"/>
      <c r="F57" s="48"/>
      <c r="G57" s="48"/>
      <c r="H57" s="48"/>
      <c r="I57" s="48"/>
      <c r="J57" s="48">
        <v>0</v>
      </c>
      <c r="K57" s="48"/>
      <c r="L57" s="46">
        <v>-2400</v>
      </c>
      <c r="M57" s="48"/>
      <c r="N57" s="46">
        <f>SUM(C57:M57)</f>
        <v>-2400</v>
      </c>
      <c r="O57" s="14"/>
    </row>
    <row r="58" spans="1:14" ht="12.75">
      <c r="A58" s="16"/>
      <c r="B58" s="16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3.5" thickBot="1">
      <c r="A59" t="s">
        <v>163</v>
      </c>
      <c r="C59" s="100">
        <f>SUM(C40:C58)</f>
        <v>60012</v>
      </c>
      <c r="D59" s="100"/>
      <c r="E59" s="100">
        <f>SUM(E40:E58)</f>
        <v>4</v>
      </c>
      <c r="F59" s="101"/>
      <c r="G59" s="100">
        <f>SUM(G40:G58)</f>
        <v>-492</v>
      </c>
      <c r="H59" s="100">
        <f>SUM(H40:H58)</f>
        <v>440</v>
      </c>
      <c r="I59" s="100"/>
      <c r="J59" s="100">
        <f>SUM(J40:J58)</f>
        <v>9944</v>
      </c>
      <c r="K59" s="100"/>
      <c r="L59" s="112">
        <f>SUM(L40:L58)</f>
        <v>63975</v>
      </c>
      <c r="M59" s="100"/>
      <c r="N59" s="100">
        <f>SUM(N40:N58)</f>
        <v>133883</v>
      </c>
    </row>
    <row r="60" ht="12.75">
      <c r="L60" s="47"/>
    </row>
    <row r="61" ht="12.75">
      <c r="L61" s="47"/>
    </row>
    <row r="62" spans="1:2" ht="12.75">
      <c r="A62" s="15" t="s">
        <v>46</v>
      </c>
      <c r="B62" s="15"/>
    </row>
    <row r="63" spans="1:2" ht="12.75">
      <c r="A63" s="5" t="s">
        <v>138</v>
      </c>
      <c r="B63" s="5"/>
    </row>
    <row r="64" spans="1:2" ht="12.75">
      <c r="A64" s="5" t="s">
        <v>47</v>
      </c>
      <c r="B64" s="5"/>
    </row>
  </sheetData>
  <mergeCells count="3">
    <mergeCell ref="A1:N1"/>
    <mergeCell ref="A3:N3"/>
    <mergeCell ref="A4:N4"/>
  </mergeCells>
  <printOptions/>
  <pageMargins left="0.6" right="0.41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 USER</cp:lastModifiedBy>
  <cp:lastPrinted>2006-05-25T10:03:54Z</cp:lastPrinted>
  <dcterms:created xsi:type="dcterms:W3CDTF">2000-02-25T08:35:32Z</dcterms:created>
  <dcterms:modified xsi:type="dcterms:W3CDTF">2006-06-12T09:20:43Z</dcterms:modified>
  <cp:category/>
  <cp:version/>
  <cp:contentType/>
  <cp:contentStatus/>
</cp:coreProperties>
</file>